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USER\ACCT\MSOFFICE\CFO\Budget\FY2024\"/>
    </mc:Choice>
  </mc:AlternateContent>
  <xr:revisionPtr revIDLastSave="0" documentId="8_{368B6656-2D57-4089-8053-4E453FBA2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se FY23 and Ask FY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E13" i="1"/>
  <c r="F17" i="1"/>
  <c r="E17" i="1"/>
  <c r="D49" i="1" l="1"/>
  <c r="D12" i="1"/>
  <c r="D13" i="1" s="1"/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1" i="1"/>
  <c r="G10" i="1"/>
  <c r="G8" i="1"/>
  <c r="G17" i="1" l="1"/>
  <c r="F49" i="1"/>
  <c r="F6" i="1" s="1"/>
  <c r="G49" i="1" l="1"/>
  <c r="F13" i="1"/>
  <c r="E49" i="1"/>
  <c r="C49" i="1"/>
  <c r="G6" i="1" l="1"/>
  <c r="G16" i="1"/>
  <c r="G15" i="1"/>
  <c r="G14" i="1"/>
  <c r="C12" i="1" l="1"/>
  <c r="G13" i="1" s="1"/>
  <c r="C13" i="1" l="1"/>
  <c r="C51" i="1" l="1"/>
</calcChain>
</file>

<file path=xl/sharedStrings.xml><?xml version="1.0" encoding="utf-8"?>
<sst xmlns="http://schemas.openxmlformats.org/spreadsheetml/2006/main" count="72" uniqueCount="72">
  <si>
    <t>Total Department Request</t>
  </si>
  <si>
    <t>RESOURCES</t>
  </si>
  <si>
    <t xml:space="preserve">  Appropriations</t>
  </si>
  <si>
    <t xml:space="preserve">  Appropriations TOTAL:</t>
  </si>
  <si>
    <t xml:space="preserve">  Receipts</t>
  </si>
  <si>
    <t>Federal Support</t>
  </si>
  <si>
    <t>Gov Fund Type Transfers - Other Agencies</t>
  </si>
  <si>
    <t>Refunds &amp; Reimbursements</t>
  </si>
  <si>
    <t xml:space="preserve">  Receipts TOTAL:</t>
  </si>
  <si>
    <t>TOTAL RESOURCES:</t>
  </si>
  <si>
    <t>DISPOSITION OF RESOURCES</t>
  </si>
  <si>
    <t xml:space="preserve">  Expenditures</t>
  </si>
  <si>
    <t>Personal Travel In State</t>
  </si>
  <si>
    <t>State Vehicle Operation</t>
  </si>
  <si>
    <t>Depreciation</t>
  </si>
  <si>
    <t>Personal Travel Out of State</t>
  </si>
  <si>
    <t>Office Supplies</t>
  </si>
  <si>
    <t>Facility Maintenance Supplies</t>
  </si>
  <si>
    <t>Other Supplies</t>
  </si>
  <si>
    <t>Printing &amp; Binding</t>
  </si>
  <si>
    <t>Food</t>
  </si>
  <si>
    <t>Uniforms &amp; Related Items</t>
  </si>
  <si>
    <t>Postage</t>
  </si>
  <si>
    <t>Communications</t>
  </si>
  <si>
    <t>Rentals</t>
  </si>
  <si>
    <t>Utilities</t>
  </si>
  <si>
    <t>Professional &amp; Scientific Services</t>
  </si>
  <si>
    <t>Outside Services</t>
  </si>
  <si>
    <t>Advertising &amp; Publicity</t>
  </si>
  <si>
    <t>Outside Repairs/Service</t>
  </si>
  <si>
    <t>Reimbursement to Other Agencies</t>
  </si>
  <si>
    <t>ITS Reimbursements</t>
  </si>
  <si>
    <t>IT Outside Services</t>
  </si>
  <si>
    <t>Gov Fund Type Transfers - Auditor of State Services</t>
  </si>
  <si>
    <t>Gov Fund Type Transfers - Other Agencies Services</t>
  </si>
  <si>
    <t>Equipment - Non-Inventory</t>
  </si>
  <si>
    <t>IT Equipment</t>
  </si>
  <si>
    <t>Other Expense &amp; Obligations</t>
  </si>
  <si>
    <t>Fees</t>
  </si>
  <si>
    <t>Refunds-Other</t>
  </si>
  <si>
    <t>Aid to Individuals</t>
  </si>
  <si>
    <t xml:space="preserve">  Expenditures TOTAL:</t>
  </si>
  <si>
    <t>Equipment</t>
  </si>
  <si>
    <t>Gifts &amp; Bequest one time donations</t>
  </si>
  <si>
    <t>2023 BASE BUDGET</t>
  </si>
  <si>
    <t>Equipment Maintenance Supplies</t>
  </si>
  <si>
    <t>Personal Services-Salaries</t>
  </si>
  <si>
    <t>101</t>
  </si>
  <si>
    <t>202</t>
  </si>
  <si>
    <t>203</t>
  </si>
  <si>
    <t>204</t>
  </si>
  <si>
    <t>205</t>
  </si>
  <si>
    <t>301</t>
  </si>
  <si>
    <t>302</t>
  </si>
  <si>
    <t>308</t>
  </si>
  <si>
    <t>312</t>
  </si>
  <si>
    <t>313</t>
  </si>
  <si>
    <t>401</t>
  </si>
  <si>
    <t>402</t>
  </si>
  <si>
    <t>403</t>
  </si>
  <si>
    <t>405</t>
  </si>
  <si>
    <t>406</t>
  </si>
  <si>
    <t>409</t>
  </si>
  <si>
    <t>414</t>
  </si>
  <si>
    <t>418</t>
  </si>
  <si>
    <t>510</t>
  </si>
  <si>
    <t>803</t>
  </si>
  <si>
    <t>FY 2024</t>
  </si>
  <si>
    <t>Braille Production Ask</t>
  </si>
  <si>
    <t>IOWA DEPARTMENT FOR THE BLIND 2024 PROPOSED BUDGET</t>
  </si>
  <si>
    <t>ASK 2024 COL/merit</t>
  </si>
  <si>
    <t>Lost DE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</si>
</sst>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164" fontId="2" fillId="0" borderId="0" xfId="1" applyNumberFormat="1" applyFont="1" applyFill="1" applyAlignment="1" applyProtection="1">
      <alignment horizontal="right" vertical="top"/>
      <protection locked="0"/>
    </xf>
    <xf numFmtId="164" fontId="0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alignment horizontal="right" wrapText="1"/>
      <protection locked="0"/>
    </xf>
    <xf numFmtId="164" fontId="2" fillId="0" borderId="0" xfId="1" applyNumberFormat="1" applyFont="1" applyFill="1" applyAlignment="1" applyProtection="1">
      <alignment horizontal="center" wrapText="1"/>
      <protection locked="0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7" fillId="0" borderId="0" xfId="1" applyNumberFormat="1" applyFont="1" applyFill="1" applyAlignment="1" applyProtection="1">
      <alignment horizontal="left"/>
      <protection locked="0"/>
    </xf>
    <xf numFmtId="164" fontId="6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alignment horizontal="left" vertical="center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1" fillId="0" borderId="0" xfId="1" applyNumberFormat="1" applyFont="1" applyFill="1" applyAlignment="1" applyProtection="1">
      <alignment horizontal="left"/>
      <protection locked="0"/>
    </xf>
    <xf numFmtId="164" fontId="6" fillId="0" borderId="0" xfId="1" applyNumberFormat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right" vertical="top"/>
      <protection locked="0"/>
    </xf>
    <xf numFmtId="164" fontId="3" fillId="0" borderId="0" xfId="1" applyNumberFormat="1" applyFont="1" applyFill="1" applyAlignment="1" applyProtection="1">
      <alignment horizontal="right" vertical="top"/>
      <protection locked="0"/>
    </xf>
    <xf numFmtId="164" fontId="3" fillId="0" borderId="0" xfId="1" applyNumberFormat="1" applyFont="1" applyFill="1" applyAlignment="1" applyProtection="1">
      <alignment horizontal="left" vertical="top" wrapText="1"/>
      <protection locked="0"/>
    </xf>
    <xf numFmtId="2" fontId="3" fillId="0" borderId="0" xfId="0" applyNumberFormat="1" applyFont="1" applyAlignment="1" applyProtection="1">
      <alignment horizontal="left" vertical="top"/>
      <protection locked="0"/>
    </xf>
    <xf numFmtId="165" fontId="3" fillId="0" borderId="0" xfId="0" applyNumberFormat="1" applyFont="1" applyAlignment="1" applyProtection="1">
      <alignment horizontal="left" vertical="top"/>
      <protection locked="0"/>
    </xf>
    <xf numFmtId="1" fontId="3" fillId="0" borderId="0" xfId="0" applyNumberFormat="1" applyFont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B1" zoomScaleNormal="100" workbookViewId="0">
      <selection activeCell="G12" sqref="G12"/>
    </sheetView>
  </sheetViews>
  <sheetFormatPr defaultColWidth="9.33203125" defaultRowHeight="15" x14ac:dyDescent="0.25"/>
  <cols>
    <col min="1" max="1" width="9.33203125" style="2"/>
    <col min="2" max="2" width="29.33203125" style="2" customWidth="1"/>
    <col min="3" max="7" width="14.6640625" style="2" customWidth="1"/>
    <col min="8" max="8" width="12.44140625" style="7" bestFit="1" customWidth="1"/>
    <col min="9" max="9" width="11.33203125" style="7" bestFit="1" customWidth="1"/>
    <col min="10" max="15" width="9.33203125" style="7"/>
    <col min="16" max="16384" width="9.33203125" style="2"/>
  </cols>
  <sheetData>
    <row r="1" spans="2:15" ht="43.2" customHeight="1" x14ac:dyDescent="0.3">
      <c r="B1" s="6" t="s">
        <v>69</v>
      </c>
    </row>
    <row r="2" spans="2:15" s="10" customFormat="1" ht="35.1" customHeight="1" x14ac:dyDescent="0.25">
      <c r="B2" s="8"/>
      <c r="C2" s="3"/>
      <c r="D2" s="3"/>
      <c r="E2" s="3"/>
      <c r="F2" s="3"/>
      <c r="G2" s="3" t="s">
        <v>0</v>
      </c>
      <c r="H2" s="11"/>
      <c r="I2" s="11"/>
      <c r="J2" s="11"/>
      <c r="K2" s="11"/>
      <c r="L2" s="11"/>
      <c r="M2" s="11"/>
      <c r="N2" s="11"/>
      <c r="O2" s="11"/>
    </row>
    <row r="3" spans="2:15" s="10" customFormat="1" ht="39.6" customHeight="1" x14ac:dyDescent="0.25">
      <c r="B3" s="8"/>
      <c r="C3" s="4" t="s">
        <v>44</v>
      </c>
      <c r="D3" s="4" t="s">
        <v>71</v>
      </c>
      <c r="E3" s="4" t="s">
        <v>70</v>
      </c>
      <c r="F3" s="3" t="s">
        <v>68</v>
      </c>
      <c r="G3" s="3" t="s">
        <v>67</v>
      </c>
      <c r="H3" s="11"/>
      <c r="I3" s="11"/>
      <c r="J3" s="11"/>
      <c r="K3" s="11"/>
      <c r="L3" s="11"/>
      <c r="M3" s="11"/>
      <c r="N3" s="11"/>
      <c r="O3" s="11"/>
    </row>
    <row r="4" spans="2:15" s="10" customFormat="1" ht="18.45" customHeight="1" x14ac:dyDescent="0.25">
      <c r="B4" s="9" t="s">
        <v>1</v>
      </c>
      <c r="C4" s="9"/>
      <c r="D4" s="9"/>
      <c r="E4" s="9"/>
      <c r="F4" s="9"/>
      <c r="G4" s="9"/>
      <c r="H4" s="11"/>
      <c r="I4" s="11"/>
      <c r="J4" s="11"/>
      <c r="K4" s="11"/>
      <c r="L4" s="11"/>
      <c r="M4" s="11"/>
      <c r="N4" s="11"/>
      <c r="O4" s="11"/>
    </row>
    <row r="5" spans="2:15" s="10" customFormat="1" ht="18.45" customHeight="1" x14ac:dyDescent="0.25">
      <c r="B5" s="9" t="s">
        <v>2</v>
      </c>
      <c r="C5" s="9"/>
      <c r="D5" s="9"/>
      <c r="E5" s="9"/>
      <c r="F5" s="9"/>
      <c r="G5" s="9"/>
      <c r="H5" s="11"/>
      <c r="I5" s="11"/>
      <c r="J5" s="11"/>
      <c r="K5" s="11"/>
      <c r="L5" s="11"/>
      <c r="M5" s="11"/>
      <c r="N5" s="11"/>
      <c r="O5" s="11"/>
    </row>
    <row r="6" spans="2:15" s="10" customFormat="1" ht="18.45" customHeight="1" x14ac:dyDescent="0.25">
      <c r="B6" s="5" t="s">
        <v>3</v>
      </c>
      <c r="C6" s="1">
        <v>2893503</v>
      </c>
      <c r="D6" s="1"/>
      <c r="E6" s="1">
        <v>71121</v>
      </c>
      <c r="F6" s="12">
        <f>+F49</f>
        <v>718871.81</v>
      </c>
      <c r="G6" s="12">
        <f>SUM(C6:F6)</f>
        <v>3683495.81</v>
      </c>
      <c r="H6" s="11"/>
      <c r="I6" s="11"/>
      <c r="J6" s="11"/>
      <c r="K6" s="11"/>
      <c r="L6" s="11"/>
      <c r="M6" s="11"/>
      <c r="N6" s="11"/>
      <c r="O6" s="11"/>
    </row>
    <row r="7" spans="2:15" s="10" customFormat="1" ht="18.45" customHeight="1" x14ac:dyDescent="0.25">
      <c r="B7" s="9" t="s">
        <v>4</v>
      </c>
      <c r="C7" s="9"/>
      <c r="D7" s="9"/>
      <c r="E7" s="9"/>
      <c r="F7" s="13"/>
      <c r="G7" s="12"/>
      <c r="H7" s="11"/>
      <c r="I7" s="11"/>
      <c r="J7" s="11"/>
      <c r="K7" s="11"/>
      <c r="L7" s="11"/>
      <c r="M7" s="11"/>
      <c r="N7" s="11"/>
      <c r="O7" s="11"/>
    </row>
    <row r="8" spans="2:15" s="10" customFormat="1" ht="18.45" customHeight="1" x14ac:dyDescent="0.25">
      <c r="B8" s="14" t="s">
        <v>5</v>
      </c>
      <c r="C8" s="13">
        <v>7798334</v>
      </c>
      <c r="D8" s="13"/>
      <c r="E8" s="13">
        <v>262780</v>
      </c>
      <c r="F8" s="13"/>
      <c r="G8" s="12">
        <f t="shared" ref="G8:G12" si="0">SUM(C8:F8)</f>
        <v>8061114</v>
      </c>
      <c r="H8" s="11"/>
      <c r="I8" s="11"/>
      <c r="J8" s="11"/>
      <c r="K8" s="11"/>
      <c r="L8" s="11"/>
      <c r="M8" s="11"/>
      <c r="N8" s="11"/>
      <c r="O8" s="11"/>
    </row>
    <row r="9" spans="2:15" s="10" customFormat="1" ht="24.6" customHeight="1" x14ac:dyDescent="0.25">
      <c r="B9" s="14" t="s">
        <v>6</v>
      </c>
      <c r="C9" s="13">
        <v>805000</v>
      </c>
      <c r="D9" s="13">
        <v>-805000</v>
      </c>
      <c r="E9" s="13"/>
      <c r="F9" s="13"/>
      <c r="G9" s="12"/>
      <c r="H9" s="11"/>
      <c r="I9" s="11"/>
      <c r="J9" s="11"/>
      <c r="K9" s="11"/>
      <c r="L9" s="11"/>
      <c r="M9" s="11"/>
      <c r="N9" s="11"/>
      <c r="O9" s="11"/>
    </row>
    <row r="10" spans="2:15" s="10" customFormat="1" ht="18.45" customHeight="1" x14ac:dyDescent="0.25">
      <c r="B10" s="14" t="s">
        <v>7</v>
      </c>
      <c r="C10" s="13">
        <v>0</v>
      </c>
      <c r="D10" s="13"/>
      <c r="E10" s="13"/>
      <c r="F10" s="13"/>
      <c r="G10" s="12">
        <f t="shared" si="0"/>
        <v>0</v>
      </c>
      <c r="H10" s="11"/>
      <c r="I10" s="11"/>
      <c r="J10" s="11"/>
      <c r="K10" s="11"/>
      <c r="L10" s="11"/>
      <c r="M10" s="11"/>
      <c r="N10" s="11"/>
      <c r="O10" s="11"/>
    </row>
    <row r="11" spans="2:15" s="10" customFormat="1" ht="18.45" customHeight="1" x14ac:dyDescent="0.25">
      <c r="B11" s="14" t="s">
        <v>43</v>
      </c>
      <c r="C11" s="13">
        <v>0</v>
      </c>
      <c r="D11" s="13"/>
      <c r="E11" s="13"/>
      <c r="F11" s="13"/>
      <c r="G11" s="12">
        <f t="shared" si="0"/>
        <v>0</v>
      </c>
      <c r="H11" s="11"/>
      <c r="I11" s="11"/>
      <c r="J11" s="11"/>
      <c r="K11" s="11"/>
      <c r="L11" s="11"/>
      <c r="M11" s="11"/>
      <c r="N11" s="11"/>
      <c r="O11" s="11"/>
    </row>
    <row r="12" spans="2:15" s="10" customFormat="1" ht="18.45" customHeight="1" x14ac:dyDescent="0.25">
      <c r="B12" s="5" t="s">
        <v>8</v>
      </c>
      <c r="C12" s="1">
        <f>SUM(C8:C11)</f>
        <v>8603334</v>
      </c>
      <c r="D12" s="1">
        <f>SUM(D8:D11)</f>
        <v>-805000</v>
      </c>
      <c r="E12" s="1"/>
      <c r="F12" s="12"/>
      <c r="G12" s="12">
        <f>+G8</f>
        <v>8061114</v>
      </c>
      <c r="H12" s="11"/>
      <c r="I12" s="11"/>
      <c r="J12" s="11"/>
      <c r="K12" s="11"/>
      <c r="L12" s="11"/>
      <c r="M12" s="11"/>
      <c r="N12" s="11"/>
      <c r="O12" s="11"/>
    </row>
    <row r="13" spans="2:15" s="10" customFormat="1" ht="18.45" customHeight="1" x14ac:dyDescent="0.25">
      <c r="B13" s="5" t="s">
        <v>9</v>
      </c>
      <c r="C13" s="1">
        <f>+C12+C6</f>
        <v>11496837</v>
      </c>
      <c r="D13" s="1">
        <f>+D12+D6</f>
        <v>-805000</v>
      </c>
      <c r="E13" s="1">
        <f>+E8+E6</f>
        <v>333901</v>
      </c>
      <c r="F13" s="12">
        <f>+F6</f>
        <v>718871.81</v>
      </c>
      <c r="G13" s="12">
        <f>+G12+G6</f>
        <v>11744609.810000001</v>
      </c>
      <c r="H13" s="11"/>
      <c r="I13" s="11"/>
      <c r="J13" s="11"/>
      <c r="K13" s="11"/>
      <c r="L13" s="11"/>
      <c r="M13" s="11"/>
      <c r="N13" s="11"/>
      <c r="O13" s="11"/>
    </row>
    <row r="14" spans="2:15" s="10" customFormat="1" ht="9" customHeight="1" x14ac:dyDescent="0.25">
      <c r="B14" s="5"/>
      <c r="C14" s="5"/>
      <c r="D14" s="5"/>
      <c r="E14" s="5"/>
      <c r="F14" s="5"/>
      <c r="G14" s="12">
        <f t="shared" ref="G14:G16" si="1">+C14+F14</f>
        <v>0</v>
      </c>
      <c r="H14" s="11"/>
      <c r="I14" s="11"/>
      <c r="J14" s="11"/>
      <c r="K14" s="11"/>
      <c r="L14" s="11"/>
      <c r="M14" s="11"/>
      <c r="N14" s="11"/>
      <c r="O14" s="11"/>
    </row>
    <row r="15" spans="2:15" s="10" customFormat="1" ht="18.45" customHeight="1" x14ac:dyDescent="0.25">
      <c r="B15" s="9" t="s">
        <v>10</v>
      </c>
      <c r="C15" s="9"/>
      <c r="D15" s="9"/>
      <c r="E15" s="9"/>
      <c r="F15" s="9"/>
      <c r="G15" s="12">
        <f t="shared" si="1"/>
        <v>0</v>
      </c>
      <c r="H15" s="11"/>
      <c r="I15" s="11"/>
      <c r="J15" s="11"/>
      <c r="K15" s="11"/>
      <c r="L15" s="11"/>
      <c r="M15" s="11"/>
      <c r="N15" s="11"/>
      <c r="O15" s="11"/>
    </row>
    <row r="16" spans="2:15" s="10" customFormat="1" ht="18.45" customHeight="1" x14ac:dyDescent="0.25">
      <c r="B16" s="9" t="s">
        <v>11</v>
      </c>
      <c r="C16" s="9"/>
      <c r="D16" s="9"/>
      <c r="E16" s="9"/>
      <c r="F16" s="9"/>
      <c r="G16" s="12">
        <f t="shared" si="1"/>
        <v>0</v>
      </c>
      <c r="H16" s="11"/>
      <c r="I16" s="11"/>
      <c r="J16" s="11"/>
      <c r="K16" s="11"/>
      <c r="L16" s="11"/>
      <c r="M16" s="11"/>
      <c r="N16" s="11"/>
      <c r="O16" s="11"/>
    </row>
    <row r="17" spans="1:15" s="10" customFormat="1" ht="18.45" customHeight="1" x14ac:dyDescent="0.25">
      <c r="A17" s="15" t="s">
        <v>47</v>
      </c>
      <c r="B17" s="14" t="s">
        <v>46</v>
      </c>
      <c r="C17" s="13">
        <v>7613862</v>
      </c>
      <c r="D17" s="13">
        <v>-305000</v>
      </c>
      <c r="E17" s="13">
        <f>333901</f>
        <v>333901</v>
      </c>
      <c r="F17" s="13">
        <f>224131+80869</f>
        <v>305000</v>
      </c>
      <c r="G17" s="12">
        <f t="shared" ref="G17:G48" si="2">SUM(C17:F17)</f>
        <v>7947763</v>
      </c>
      <c r="H17" s="11"/>
      <c r="I17" s="11"/>
      <c r="J17" s="11"/>
      <c r="K17" s="11"/>
      <c r="L17" s="11"/>
      <c r="M17" s="11"/>
      <c r="N17" s="11"/>
      <c r="O17" s="11"/>
    </row>
    <row r="18" spans="1:15" s="10" customFormat="1" ht="18.45" customHeight="1" x14ac:dyDescent="0.25">
      <c r="A18" s="15" t="s">
        <v>48</v>
      </c>
      <c r="B18" s="14" t="s">
        <v>12</v>
      </c>
      <c r="C18" s="13">
        <v>185038</v>
      </c>
      <c r="D18" s="13"/>
      <c r="E18" s="13"/>
      <c r="F18" s="13"/>
      <c r="G18" s="12">
        <f t="shared" si="2"/>
        <v>185038</v>
      </c>
      <c r="H18" s="11"/>
      <c r="I18" s="11"/>
      <c r="J18" s="11"/>
      <c r="K18" s="11"/>
      <c r="L18" s="11"/>
      <c r="M18" s="11"/>
      <c r="N18" s="11"/>
      <c r="O18" s="11"/>
    </row>
    <row r="19" spans="1:15" s="10" customFormat="1" ht="18.45" customHeight="1" x14ac:dyDescent="0.25">
      <c r="A19" s="15" t="s">
        <v>49</v>
      </c>
      <c r="B19" s="14" t="s">
        <v>13</v>
      </c>
      <c r="C19" s="13">
        <v>31882</v>
      </c>
      <c r="D19" s="13"/>
      <c r="E19" s="13"/>
      <c r="F19" s="13"/>
      <c r="G19" s="12">
        <f t="shared" si="2"/>
        <v>31882</v>
      </c>
      <c r="H19" s="11"/>
      <c r="I19" s="11"/>
      <c r="J19" s="11"/>
      <c r="K19" s="11"/>
      <c r="L19" s="11"/>
      <c r="M19" s="11"/>
      <c r="N19" s="11"/>
      <c r="O19" s="11"/>
    </row>
    <row r="20" spans="1:15" s="10" customFormat="1" ht="18.45" customHeight="1" x14ac:dyDescent="0.25">
      <c r="A20" s="15" t="s">
        <v>50</v>
      </c>
      <c r="B20" s="14" t="s">
        <v>14</v>
      </c>
      <c r="C20" s="13">
        <v>30233</v>
      </c>
      <c r="D20" s="13"/>
      <c r="E20" s="13"/>
      <c r="F20" s="13"/>
      <c r="G20" s="12">
        <f t="shared" si="2"/>
        <v>30233</v>
      </c>
      <c r="H20" s="11"/>
      <c r="I20" s="11"/>
      <c r="J20" s="11"/>
      <c r="K20" s="11"/>
      <c r="L20" s="11"/>
      <c r="M20" s="11"/>
      <c r="N20" s="11"/>
      <c r="O20" s="11"/>
    </row>
    <row r="21" spans="1:15" s="10" customFormat="1" ht="18.45" customHeight="1" x14ac:dyDescent="0.25">
      <c r="A21" s="15" t="s">
        <v>51</v>
      </c>
      <c r="B21" s="14" t="s">
        <v>15</v>
      </c>
      <c r="C21" s="13">
        <v>30502</v>
      </c>
      <c r="D21" s="13"/>
      <c r="E21" s="13"/>
      <c r="F21" s="13"/>
      <c r="G21" s="12">
        <f t="shared" si="2"/>
        <v>30502</v>
      </c>
      <c r="H21" s="11"/>
      <c r="I21" s="11"/>
      <c r="J21" s="11"/>
      <c r="K21" s="11"/>
      <c r="L21" s="11"/>
      <c r="M21" s="11"/>
      <c r="N21" s="11"/>
      <c r="O21" s="11"/>
    </row>
    <row r="22" spans="1:15" s="10" customFormat="1" ht="18.45" customHeight="1" x14ac:dyDescent="0.25">
      <c r="A22" s="15" t="s">
        <v>52</v>
      </c>
      <c r="B22" s="14" t="s">
        <v>16</v>
      </c>
      <c r="C22" s="13">
        <v>48881</v>
      </c>
      <c r="D22" s="13"/>
      <c r="E22" s="13"/>
      <c r="F22" s="13"/>
      <c r="G22" s="12">
        <f t="shared" si="2"/>
        <v>48881</v>
      </c>
      <c r="H22" s="11"/>
      <c r="I22" s="11"/>
      <c r="J22" s="11"/>
      <c r="K22" s="11"/>
      <c r="L22" s="11"/>
      <c r="M22" s="11"/>
      <c r="N22" s="11"/>
      <c r="O22" s="11"/>
    </row>
    <row r="23" spans="1:15" s="10" customFormat="1" ht="18.45" customHeight="1" x14ac:dyDescent="0.25">
      <c r="A23" s="15" t="s">
        <v>53</v>
      </c>
      <c r="B23" s="14" t="s">
        <v>17</v>
      </c>
      <c r="C23" s="13">
        <v>27153</v>
      </c>
      <c r="D23" s="13"/>
      <c r="E23" s="13"/>
      <c r="F23" s="13"/>
      <c r="G23" s="12">
        <f t="shared" si="2"/>
        <v>27153</v>
      </c>
      <c r="H23" s="11"/>
      <c r="I23" s="11"/>
      <c r="J23" s="11"/>
      <c r="K23" s="11"/>
      <c r="L23" s="11"/>
      <c r="M23" s="11"/>
      <c r="N23" s="11"/>
      <c r="O23" s="11"/>
    </row>
    <row r="24" spans="1:15" s="10" customFormat="1" ht="18.45" customHeight="1" x14ac:dyDescent="0.25">
      <c r="A24" s="16">
        <v>303</v>
      </c>
      <c r="B24" s="14" t="s">
        <v>45</v>
      </c>
      <c r="C24" s="13">
        <v>1834</v>
      </c>
      <c r="D24" s="13"/>
      <c r="E24" s="13"/>
      <c r="F24" s="13"/>
      <c r="G24" s="12">
        <f t="shared" si="2"/>
        <v>1834</v>
      </c>
      <c r="H24" s="11"/>
      <c r="I24" s="11"/>
      <c r="J24" s="11"/>
      <c r="K24" s="11"/>
      <c r="L24" s="11"/>
      <c r="M24" s="11"/>
      <c r="N24" s="11"/>
      <c r="O24" s="11"/>
    </row>
    <row r="25" spans="1:15" s="10" customFormat="1" ht="18.45" customHeight="1" x14ac:dyDescent="0.25">
      <c r="A25" s="15" t="s">
        <v>54</v>
      </c>
      <c r="B25" s="14" t="s">
        <v>18</v>
      </c>
      <c r="C25" s="13">
        <v>3696</v>
      </c>
      <c r="D25" s="13"/>
      <c r="E25" s="13"/>
      <c r="F25" s="13"/>
      <c r="G25" s="12">
        <f t="shared" si="2"/>
        <v>3696</v>
      </c>
      <c r="H25" s="11"/>
      <c r="I25" s="11"/>
      <c r="J25" s="11"/>
      <c r="K25" s="11"/>
      <c r="L25" s="11"/>
      <c r="M25" s="11"/>
      <c r="N25" s="11"/>
      <c r="O25" s="11"/>
    </row>
    <row r="26" spans="1:15" s="10" customFormat="1" ht="18.45" customHeight="1" x14ac:dyDescent="0.25">
      <c r="A26" s="17">
        <v>309</v>
      </c>
      <c r="B26" s="14" t="s">
        <v>19</v>
      </c>
      <c r="C26" s="13">
        <v>3644</v>
      </c>
      <c r="D26" s="13"/>
      <c r="E26" s="13"/>
      <c r="F26" s="13"/>
      <c r="G26" s="12">
        <f t="shared" si="2"/>
        <v>3644</v>
      </c>
      <c r="H26" s="11"/>
      <c r="I26" s="11"/>
      <c r="J26" s="11"/>
      <c r="K26" s="11"/>
      <c r="L26" s="11"/>
      <c r="M26" s="11"/>
      <c r="N26" s="11"/>
      <c r="O26" s="11"/>
    </row>
    <row r="27" spans="1:15" s="10" customFormat="1" ht="18.45" customHeight="1" x14ac:dyDescent="0.25">
      <c r="A27" s="17">
        <v>311</v>
      </c>
      <c r="B27" s="14" t="s">
        <v>20</v>
      </c>
      <c r="C27" s="13">
        <v>9522</v>
      </c>
      <c r="D27" s="13"/>
      <c r="E27" s="13"/>
      <c r="F27" s="13"/>
      <c r="G27" s="12">
        <f t="shared" si="2"/>
        <v>9522</v>
      </c>
      <c r="H27" s="11"/>
      <c r="I27" s="11"/>
      <c r="J27" s="11"/>
      <c r="K27" s="11"/>
      <c r="L27" s="11"/>
      <c r="M27" s="11"/>
      <c r="N27" s="11"/>
      <c r="O27" s="11"/>
    </row>
    <row r="28" spans="1:15" s="10" customFormat="1" ht="18.45" customHeight="1" x14ac:dyDescent="0.25">
      <c r="A28" s="15" t="s">
        <v>55</v>
      </c>
      <c r="B28" s="14" t="s">
        <v>21</v>
      </c>
      <c r="C28" s="13">
        <v>1278</v>
      </c>
      <c r="D28" s="13"/>
      <c r="E28" s="13"/>
      <c r="F28" s="13"/>
      <c r="G28" s="12">
        <f t="shared" si="2"/>
        <v>1278</v>
      </c>
      <c r="H28" s="11"/>
      <c r="I28" s="11"/>
      <c r="J28" s="11"/>
      <c r="K28" s="11"/>
      <c r="L28" s="11"/>
      <c r="M28" s="11"/>
      <c r="N28" s="11"/>
      <c r="O28" s="11"/>
    </row>
    <row r="29" spans="1:15" s="10" customFormat="1" ht="18.45" customHeight="1" x14ac:dyDescent="0.25">
      <c r="A29" s="15" t="s">
        <v>56</v>
      </c>
      <c r="B29" s="14" t="s">
        <v>22</v>
      </c>
      <c r="C29" s="13">
        <v>3164</v>
      </c>
      <c r="D29" s="13"/>
      <c r="E29" s="13"/>
      <c r="F29" s="13"/>
      <c r="G29" s="12">
        <f t="shared" si="2"/>
        <v>3164</v>
      </c>
      <c r="H29" s="11"/>
      <c r="I29" s="11"/>
      <c r="J29" s="11"/>
      <c r="K29" s="11"/>
      <c r="L29" s="11"/>
      <c r="M29" s="11"/>
      <c r="N29" s="11"/>
      <c r="O29" s="11"/>
    </row>
    <row r="30" spans="1:15" s="10" customFormat="1" ht="18.45" customHeight="1" x14ac:dyDescent="0.25">
      <c r="A30" s="15" t="s">
        <v>57</v>
      </c>
      <c r="B30" s="14" t="s">
        <v>23</v>
      </c>
      <c r="C30" s="13">
        <v>83247</v>
      </c>
      <c r="D30" s="13"/>
      <c r="E30" s="13"/>
      <c r="F30" s="13"/>
      <c r="G30" s="12">
        <f t="shared" si="2"/>
        <v>83247</v>
      </c>
      <c r="H30" s="11"/>
      <c r="I30" s="11"/>
      <c r="J30" s="11"/>
      <c r="K30" s="11"/>
      <c r="L30" s="11"/>
      <c r="M30" s="11"/>
      <c r="N30" s="11"/>
      <c r="O30" s="11"/>
    </row>
    <row r="31" spans="1:15" s="10" customFormat="1" ht="18.45" customHeight="1" x14ac:dyDescent="0.25">
      <c r="A31" s="15" t="s">
        <v>58</v>
      </c>
      <c r="B31" s="14" t="s">
        <v>24</v>
      </c>
      <c r="C31" s="13">
        <v>84347</v>
      </c>
      <c r="D31" s="13"/>
      <c r="E31" s="13"/>
      <c r="F31" s="13"/>
      <c r="G31" s="12">
        <f t="shared" si="2"/>
        <v>84347</v>
      </c>
      <c r="H31" s="11"/>
      <c r="I31" s="11"/>
      <c r="J31" s="11"/>
      <c r="K31" s="11"/>
      <c r="L31" s="11"/>
      <c r="M31" s="11"/>
      <c r="N31" s="11"/>
      <c r="O31" s="11"/>
    </row>
    <row r="32" spans="1:15" s="10" customFormat="1" ht="18.45" customHeight="1" x14ac:dyDescent="0.25">
      <c r="A32" s="15" t="s">
        <v>59</v>
      </c>
      <c r="B32" s="14" t="s">
        <v>25</v>
      </c>
      <c r="C32" s="13">
        <v>157487</v>
      </c>
      <c r="D32" s="13"/>
      <c r="E32" s="13"/>
      <c r="F32" s="13"/>
      <c r="G32" s="12">
        <f t="shared" si="2"/>
        <v>157487</v>
      </c>
      <c r="H32" s="11"/>
      <c r="I32" s="11"/>
      <c r="J32" s="11"/>
      <c r="K32" s="11"/>
      <c r="L32" s="11"/>
      <c r="M32" s="11"/>
      <c r="N32" s="11"/>
      <c r="O32" s="11"/>
    </row>
    <row r="33" spans="1:15" s="10" customFormat="1" ht="24.6" customHeight="1" x14ac:dyDescent="0.25">
      <c r="A33" s="15" t="s">
        <v>60</v>
      </c>
      <c r="B33" s="14" t="s">
        <v>26</v>
      </c>
      <c r="C33" s="13">
        <v>16242</v>
      </c>
      <c r="D33" s="13"/>
      <c r="E33" s="13"/>
      <c r="F33" s="13"/>
      <c r="G33" s="12">
        <f t="shared" si="2"/>
        <v>16242</v>
      </c>
      <c r="H33" s="11"/>
      <c r="I33" s="11"/>
      <c r="J33" s="11"/>
      <c r="K33" s="11"/>
      <c r="L33" s="11"/>
      <c r="M33" s="11"/>
      <c r="N33" s="11"/>
      <c r="O33" s="11"/>
    </row>
    <row r="34" spans="1:15" s="10" customFormat="1" ht="18.45" customHeight="1" x14ac:dyDescent="0.25">
      <c r="A34" s="15" t="s">
        <v>61</v>
      </c>
      <c r="B34" s="14" t="s">
        <v>27</v>
      </c>
      <c r="C34" s="13">
        <v>143084</v>
      </c>
      <c r="D34" s="13"/>
      <c r="E34" s="13"/>
      <c r="F34" s="13"/>
      <c r="G34" s="12">
        <f t="shared" si="2"/>
        <v>143084</v>
      </c>
      <c r="H34" s="11"/>
      <c r="I34" s="11"/>
      <c r="J34" s="11"/>
      <c r="K34" s="11"/>
      <c r="L34" s="11"/>
      <c r="M34" s="11"/>
      <c r="N34" s="11"/>
      <c r="O34" s="11"/>
    </row>
    <row r="35" spans="1:15" s="10" customFormat="1" ht="18.45" customHeight="1" x14ac:dyDescent="0.25">
      <c r="A35" s="17">
        <v>408</v>
      </c>
      <c r="B35" s="14" t="s">
        <v>28</v>
      </c>
      <c r="C35" s="13">
        <v>266</v>
      </c>
      <c r="D35" s="13"/>
      <c r="E35" s="13"/>
      <c r="F35" s="13"/>
      <c r="G35" s="12">
        <f t="shared" si="2"/>
        <v>266</v>
      </c>
      <c r="H35" s="11"/>
      <c r="I35" s="11"/>
      <c r="J35" s="11"/>
      <c r="K35" s="11"/>
      <c r="L35" s="11"/>
      <c r="M35" s="11"/>
      <c r="N35" s="11"/>
      <c r="O35" s="11"/>
    </row>
    <row r="36" spans="1:15" s="10" customFormat="1" ht="18.45" customHeight="1" x14ac:dyDescent="0.25">
      <c r="A36" s="15" t="s">
        <v>62</v>
      </c>
      <c r="B36" s="14" t="s">
        <v>29</v>
      </c>
      <c r="C36" s="13">
        <v>163042</v>
      </c>
      <c r="D36" s="13"/>
      <c r="E36" s="13"/>
      <c r="F36" s="13"/>
      <c r="G36" s="12">
        <f t="shared" si="2"/>
        <v>163042</v>
      </c>
      <c r="H36" s="11"/>
      <c r="I36" s="11"/>
      <c r="J36" s="11"/>
      <c r="K36" s="11"/>
      <c r="L36" s="11"/>
      <c r="M36" s="11"/>
      <c r="N36" s="11"/>
      <c r="O36" s="11"/>
    </row>
    <row r="37" spans="1:15" s="10" customFormat="1" ht="24.6" customHeight="1" x14ac:dyDescent="0.25">
      <c r="A37" s="15" t="s">
        <v>63</v>
      </c>
      <c r="B37" s="14" t="s">
        <v>30</v>
      </c>
      <c r="C37" s="13">
        <v>217805</v>
      </c>
      <c r="D37" s="13"/>
      <c r="E37" s="13"/>
      <c r="F37" s="13"/>
      <c r="G37" s="12">
        <f t="shared" si="2"/>
        <v>217805</v>
      </c>
      <c r="H37" s="11"/>
      <c r="I37" s="11"/>
      <c r="J37" s="11"/>
      <c r="K37" s="11"/>
      <c r="L37" s="11"/>
      <c r="M37" s="11"/>
      <c r="N37" s="11"/>
      <c r="O37" s="11"/>
    </row>
    <row r="38" spans="1:15" s="10" customFormat="1" ht="18.45" customHeight="1" x14ac:dyDescent="0.25">
      <c r="A38" s="17">
        <v>416</v>
      </c>
      <c r="B38" s="14" t="s">
        <v>31</v>
      </c>
      <c r="C38" s="13">
        <v>27627</v>
      </c>
      <c r="D38" s="13"/>
      <c r="E38" s="13"/>
      <c r="F38" s="13"/>
      <c r="G38" s="12">
        <f t="shared" si="2"/>
        <v>27627</v>
      </c>
      <c r="H38" s="11"/>
      <c r="I38" s="11"/>
      <c r="J38" s="11"/>
      <c r="K38" s="11"/>
      <c r="L38" s="11"/>
      <c r="M38" s="11"/>
      <c r="N38" s="11"/>
      <c r="O38" s="11"/>
    </row>
    <row r="39" spans="1:15" s="10" customFormat="1" ht="18.45" customHeight="1" x14ac:dyDescent="0.25">
      <c r="A39" s="15" t="s">
        <v>64</v>
      </c>
      <c r="B39" s="14" t="s">
        <v>32</v>
      </c>
      <c r="C39" s="13">
        <v>10759</v>
      </c>
      <c r="D39" s="13"/>
      <c r="E39" s="13"/>
      <c r="F39" s="13"/>
      <c r="G39" s="12">
        <f t="shared" si="2"/>
        <v>10759</v>
      </c>
      <c r="H39" s="11"/>
      <c r="I39" s="11"/>
      <c r="J39" s="11"/>
      <c r="K39" s="11"/>
      <c r="L39" s="11"/>
      <c r="M39" s="11"/>
      <c r="N39" s="11"/>
      <c r="O39" s="11"/>
    </row>
    <row r="40" spans="1:15" s="10" customFormat="1" ht="24.6" customHeight="1" x14ac:dyDescent="0.25">
      <c r="A40" s="17">
        <v>412</v>
      </c>
      <c r="B40" s="14" t="s">
        <v>33</v>
      </c>
      <c r="C40" s="13">
        <v>12817</v>
      </c>
      <c r="D40" s="13"/>
      <c r="E40" s="13"/>
      <c r="F40" s="13"/>
      <c r="G40" s="12">
        <f t="shared" si="2"/>
        <v>12817</v>
      </c>
      <c r="H40" s="11"/>
      <c r="I40" s="11"/>
      <c r="J40" s="11"/>
      <c r="K40" s="11"/>
      <c r="L40" s="11"/>
      <c r="M40" s="11"/>
      <c r="N40" s="11"/>
      <c r="O40" s="11"/>
    </row>
    <row r="41" spans="1:15" s="10" customFormat="1" ht="24.6" customHeight="1" x14ac:dyDescent="0.25">
      <c r="A41" s="17">
        <v>434</v>
      </c>
      <c r="B41" s="14" t="s">
        <v>34</v>
      </c>
      <c r="C41" s="13">
        <v>30569</v>
      </c>
      <c r="D41" s="13"/>
      <c r="E41" s="13"/>
      <c r="F41" s="13"/>
      <c r="G41" s="12">
        <f t="shared" si="2"/>
        <v>30569</v>
      </c>
      <c r="H41" s="11"/>
      <c r="I41" s="11"/>
      <c r="J41" s="11"/>
      <c r="K41" s="11"/>
      <c r="L41" s="11"/>
      <c r="M41" s="11"/>
      <c r="N41" s="11"/>
      <c r="O41" s="11"/>
    </row>
    <row r="42" spans="1:15" s="10" customFormat="1" ht="18.45" customHeight="1" x14ac:dyDescent="0.25">
      <c r="A42" s="17">
        <v>501</v>
      </c>
      <c r="B42" s="14" t="s">
        <v>42</v>
      </c>
      <c r="C42" s="13">
        <v>376200</v>
      </c>
      <c r="D42" s="13"/>
      <c r="E42" s="13"/>
      <c r="F42" s="13"/>
      <c r="G42" s="12">
        <f t="shared" si="2"/>
        <v>376200</v>
      </c>
      <c r="H42" s="11"/>
      <c r="I42" s="11"/>
      <c r="J42" s="11"/>
      <c r="K42" s="11"/>
      <c r="L42" s="11"/>
      <c r="M42" s="11"/>
      <c r="N42" s="11"/>
      <c r="O42" s="11"/>
    </row>
    <row r="43" spans="1:15" s="10" customFormat="1" ht="18.45" customHeight="1" x14ac:dyDescent="0.25">
      <c r="A43" s="17">
        <v>503</v>
      </c>
      <c r="B43" s="14" t="s">
        <v>35</v>
      </c>
      <c r="C43" s="13">
        <v>55939</v>
      </c>
      <c r="D43" s="13"/>
      <c r="E43" s="13"/>
      <c r="F43" s="13"/>
      <c r="G43" s="12">
        <f t="shared" si="2"/>
        <v>55939</v>
      </c>
      <c r="H43" s="11"/>
      <c r="I43" s="11"/>
      <c r="J43" s="11"/>
      <c r="K43" s="11"/>
      <c r="L43" s="11"/>
      <c r="M43" s="11"/>
      <c r="N43" s="11"/>
      <c r="O43" s="11"/>
    </row>
    <row r="44" spans="1:15" s="10" customFormat="1" ht="18.45" customHeight="1" x14ac:dyDescent="0.25">
      <c r="A44" s="15" t="s">
        <v>65</v>
      </c>
      <c r="B44" s="14" t="s">
        <v>36</v>
      </c>
      <c r="C44" s="13">
        <v>280953</v>
      </c>
      <c r="D44" s="13"/>
      <c r="E44" s="13"/>
      <c r="F44" s="13"/>
      <c r="G44" s="12">
        <f t="shared" si="2"/>
        <v>280953</v>
      </c>
      <c r="H44" s="11"/>
      <c r="I44" s="11"/>
      <c r="J44" s="11"/>
      <c r="K44" s="11"/>
      <c r="L44" s="11"/>
      <c r="M44" s="11"/>
      <c r="N44" s="11"/>
      <c r="O44" s="11"/>
    </row>
    <row r="45" spans="1:15" s="10" customFormat="1" ht="18.45" customHeight="1" x14ac:dyDescent="0.25">
      <c r="A45" s="17">
        <v>602</v>
      </c>
      <c r="B45" s="14" t="s">
        <v>37</v>
      </c>
      <c r="C45" s="13">
        <v>3070</v>
      </c>
      <c r="D45" s="13"/>
      <c r="E45" s="13"/>
      <c r="F45" s="13"/>
      <c r="G45" s="12">
        <f t="shared" si="2"/>
        <v>3070</v>
      </c>
      <c r="H45" s="11"/>
      <c r="I45" s="11"/>
      <c r="J45" s="11"/>
      <c r="K45" s="11"/>
      <c r="L45" s="11"/>
      <c r="M45" s="11"/>
      <c r="N45" s="11"/>
      <c r="O45" s="11"/>
    </row>
    <row r="46" spans="1:15" s="10" customFormat="1" ht="18.45" customHeight="1" x14ac:dyDescent="0.25">
      <c r="A46" s="17">
        <v>702</v>
      </c>
      <c r="B46" s="14" t="s">
        <v>38</v>
      </c>
      <c r="C46" s="13">
        <v>0</v>
      </c>
      <c r="D46" s="13"/>
      <c r="E46" s="13"/>
      <c r="F46" s="13"/>
      <c r="G46" s="12">
        <f t="shared" si="2"/>
        <v>0</v>
      </c>
      <c r="H46" s="11"/>
      <c r="I46" s="11"/>
      <c r="J46" s="11"/>
      <c r="K46" s="11"/>
      <c r="L46" s="11"/>
      <c r="M46" s="11"/>
      <c r="N46" s="11"/>
      <c r="O46" s="11"/>
    </row>
    <row r="47" spans="1:15" s="10" customFormat="1" ht="18.45" customHeight="1" x14ac:dyDescent="0.25">
      <c r="A47" s="17">
        <v>705</v>
      </c>
      <c r="B47" s="14" t="s">
        <v>39</v>
      </c>
      <c r="C47" s="13">
        <v>0</v>
      </c>
      <c r="D47" s="13"/>
      <c r="E47" s="13"/>
      <c r="F47" s="13"/>
      <c r="G47" s="12">
        <f t="shared" si="2"/>
        <v>0</v>
      </c>
      <c r="H47" s="11"/>
      <c r="I47" s="11"/>
      <c r="J47" s="11"/>
      <c r="K47" s="11"/>
      <c r="L47" s="11"/>
      <c r="M47" s="11"/>
      <c r="N47" s="11"/>
      <c r="O47" s="11"/>
    </row>
    <row r="48" spans="1:15" s="10" customFormat="1" ht="18.45" customHeight="1" x14ac:dyDescent="0.25">
      <c r="A48" s="15" t="s">
        <v>66</v>
      </c>
      <c r="B48" s="14" t="s">
        <v>40</v>
      </c>
      <c r="C48" s="13">
        <v>1842694</v>
      </c>
      <c r="D48" s="13">
        <v>-500000</v>
      </c>
      <c r="E48" s="13"/>
      <c r="F48" s="13">
        <v>413871.81</v>
      </c>
      <c r="G48" s="12">
        <f t="shared" si="2"/>
        <v>1756565.81</v>
      </c>
      <c r="H48" s="11"/>
      <c r="I48" s="11"/>
      <c r="J48" s="11"/>
      <c r="K48" s="11"/>
      <c r="L48" s="11"/>
      <c r="M48" s="11"/>
      <c r="N48" s="11"/>
      <c r="O48" s="11"/>
    </row>
    <row r="49" spans="2:15" s="10" customFormat="1" ht="18.45" customHeight="1" x14ac:dyDescent="0.25">
      <c r="B49" s="5" t="s">
        <v>41</v>
      </c>
      <c r="C49" s="1">
        <f>SUM(C17:C48)</f>
        <v>11496837</v>
      </c>
      <c r="D49" s="1">
        <f>SUM(D17:D48)</f>
        <v>-805000</v>
      </c>
      <c r="E49" s="1">
        <f>+E17</f>
        <v>333901</v>
      </c>
      <c r="F49" s="1">
        <f>SUM(F17:F48)</f>
        <v>718871.81</v>
      </c>
      <c r="G49" s="12">
        <f>SUM(G17:G48)</f>
        <v>11744609.810000001</v>
      </c>
      <c r="H49" s="11"/>
      <c r="I49" s="11"/>
      <c r="J49" s="11"/>
      <c r="K49" s="11"/>
      <c r="L49" s="11"/>
      <c r="M49" s="11"/>
      <c r="N49" s="11"/>
      <c r="O49" s="11"/>
    </row>
    <row r="50" spans="2:15" s="10" customFormat="1" ht="18.45" customHeight="1" x14ac:dyDescent="0.25">
      <c r="B50" s="5"/>
      <c r="C50" s="1"/>
      <c r="D50" s="1"/>
      <c r="E50" s="1"/>
      <c r="F50" s="12"/>
      <c r="G50" s="12"/>
      <c r="H50" s="11"/>
      <c r="I50" s="11"/>
      <c r="J50" s="11"/>
      <c r="K50" s="11"/>
      <c r="L50" s="11"/>
      <c r="M50" s="11"/>
      <c r="N50" s="11"/>
      <c r="O50" s="11"/>
    </row>
    <row r="51" spans="2:15" s="10" customFormat="1" ht="17.25" customHeight="1" x14ac:dyDescent="0.25">
      <c r="B51" s="5"/>
      <c r="C51" s="5">
        <f>+C13-C49</f>
        <v>0</v>
      </c>
      <c r="D51" s="5"/>
      <c r="E51" s="5"/>
      <c r="F51" s="5"/>
      <c r="G51" s="5"/>
      <c r="H51" s="11"/>
      <c r="I51" s="11"/>
      <c r="J51" s="11"/>
      <c r="K51" s="11"/>
      <c r="L51" s="11"/>
      <c r="M51" s="11"/>
      <c r="N51" s="11"/>
      <c r="O51" s="11"/>
    </row>
  </sheetData>
  <pageMargins left="0.7" right="0.7" top="0.25" bottom="0.25" header="0.3" footer="0.3"/>
  <pageSetup scale="7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FY23 and Ask FY24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Cheri Myers</cp:lastModifiedBy>
  <cp:lastPrinted>2019-09-11T18:51:11Z</cp:lastPrinted>
  <dcterms:created xsi:type="dcterms:W3CDTF">2010-03-23T10:34:53Z</dcterms:created>
  <dcterms:modified xsi:type="dcterms:W3CDTF">2022-09-16T21:14:06Z</dcterms:modified>
</cp:coreProperties>
</file>