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Budgets\Budgets FY27\IDB\"/>
    </mc:Choice>
  </mc:AlternateContent>
  <xr:revisionPtr revIDLastSave="0" documentId="13_ncr:1_{DFBD4164-EBAE-488C-9860-CEAADF4356BA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Base FY26 and Ask FY27" sheetId="1" r:id="rId1"/>
    <sheet name="Capital" sheetId="3" r:id="rId2"/>
  </sheets>
  <calcPr calcId="191029"/>
</workbook>
</file>

<file path=xl/calcChain.xml><?xml version="1.0" encoding="utf-8"?>
<calcChain xmlns="http://schemas.openxmlformats.org/spreadsheetml/2006/main">
  <c r="E13" i="1" l="1"/>
  <c r="E12" i="1"/>
  <c r="D50" i="1" l="1"/>
  <c r="E50" i="1"/>
  <c r="C50" i="1"/>
  <c r="F18" i="1"/>
  <c r="B3" i="3" l="1"/>
  <c r="G2" i="3"/>
  <c r="G3" i="3" s="1"/>
  <c r="F49" i="1" l="1"/>
  <c r="D12" i="1" l="1"/>
  <c r="D13" i="1" s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50" i="1" l="1"/>
  <c r="F11" i="1"/>
  <c r="F10" i="1"/>
  <c r="F8" i="1"/>
  <c r="F6" i="1" l="1"/>
  <c r="C12" i="1" l="1"/>
  <c r="F12" i="1" l="1"/>
  <c r="F13" i="1" s="1"/>
  <c r="C13" i="1"/>
</calcChain>
</file>

<file path=xl/sharedStrings.xml><?xml version="1.0" encoding="utf-8"?>
<sst xmlns="http://schemas.openxmlformats.org/spreadsheetml/2006/main" count="85" uniqueCount="83">
  <si>
    <t>Total Department Request</t>
  </si>
  <si>
    <t>RESOURCES</t>
  </si>
  <si>
    <t xml:space="preserve">  Appropriations</t>
  </si>
  <si>
    <t xml:space="preserve">  Appropriations TOTAL:</t>
  </si>
  <si>
    <t xml:space="preserve">  Receipts</t>
  </si>
  <si>
    <t>Federal Support</t>
  </si>
  <si>
    <t>Gov Fund Type Transfers - Other Agencies</t>
  </si>
  <si>
    <t>Refunds &amp; Reimbursements</t>
  </si>
  <si>
    <t xml:space="preserve">  Receipts TOTAL:</t>
  </si>
  <si>
    <t>TOTAL RESOURCES:</t>
  </si>
  <si>
    <t>DISPOSITION OF RESOURCES</t>
  </si>
  <si>
    <t xml:space="preserve">  Expenditures</t>
  </si>
  <si>
    <t>Personal Travel In State</t>
  </si>
  <si>
    <t>State Vehicle Operation</t>
  </si>
  <si>
    <t>Depreciation</t>
  </si>
  <si>
    <t>Personal Travel Out of State</t>
  </si>
  <si>
    <t>Office Supplies</t>
  </si>
  <si>
    <t>Facility Maintenance Supplies</t>
  </si>
  <si>
    <t>Other Supplies</t>
  </si>
  <si>
    <t>Printing &amp; Binding</t>
  </si>
  <si>
    <t>Food</t>
  </si>
  <si>
    <t>Uniforms &amp; Related Items</t>
  </si>
  <si>
    <t>Postage</t>
  </si>
  <si>
    <t>Communications</t>
  </si>
  <si>
    <t>Rentals</t>
  </si>
  <si>
    <t>Utilities</t>
  </si>
  <si>
    <t>Professional &amp; Scientific Services</t>
  </si>
  <si>
    <t>Outside Services</t>
  </si>
  <si>
    <t>Advertising &amp; Publicity</t>
  </si>
  <si>
    <t>Outside Repairs/Service</t>
  </si>
  <si>
    <t>Reimbursement to Other Agencies</t>
  </si>
  <si>
    <t>ITS Reimbursements</t>
  </si>
  <si>
    <t>IT Outside Services</t>
  </si>
  <si>
    <t>Equipment - Non-Inventory</t>
  </si>
  <si>
    <t>IT Equipment</t>
  </si>
  <si>
    <t>Other Expense &amp; Obligations</t>
  </si>
  <si>
    <t>Fees</t>
  </si>
  <si>
    <t>Refunds-Other</t>
  </si>
  <si>
    <t>Aid to Individuals</t>
  </si>
  <si>
    <t xml:space="preserve">  Expenditures TOTAL:</t>
  </si>
  <si>
    <t>Equipment</t>
  </si>
  <si>
    <t>Equipment Maintenance Supplies</t>
  </si>
  <si>
    <t>Personal Services-Salaries</t>
  </si>
  <si>
    <t>101</t>
  </si>
  <si>
    <t>202</t>
  </si>
  <si>
    <t>203</t>
  </si>
  <si>
    <t>204</t>
  </si>
  <si>
    <t>205</t>
  </si>
  <si>
    <t>301</t>
  </si>
  <si>
    <t>302</t>
  </si>
  <si>
    <t>308</t>
  </si>
  <si>
    <t>312</t>
  </si>
  <si>
    <t>313</t>
  </si>
  <si>
    <t>401</t>
  </si>
  <si>
    <t>402</t>
  </si>
  <si>
    <t>403</t>
  </si>
  <si>
    <t>405</t>
  </si>
  <si>
    <t>406</t>
  </si>
  <si>
    <t>409</t>
  </si>
  <si>
    <t>414</t>
  </si>
  <si>
    <t>418</t>
  </si>
  <si>
    <t>510</t>
  </si>
  <si>
    <t>803</t>
  </si>
  <si>
    <t>Vendor Quote</t>
  </si>
  <si>
    <t>DAS construction management</t>
  </si>
  <si>
    <t>10% construction overage</t>
  </si>
  <si>
    <t>hazMat</t>
  </si>
  <si>
    <t>DAS</t>
  </si>
  <si>
    <t>Total</t>
  </si>
  <si>
    <t>2026 BASE BUDGET</t>
  </si>
  <si>
    <t>IOWA DEPARTMENT FOR THE BLIND 2027 PROPOSED BUDGET</t>
  </si>
  <si>
    <t>FY 2027</t>
  </si>
  <si>
    <t>ASK 2027 COL</t>
  </si>
  <si>
    <t>Other</t>
  </si>
  <si>
    <t>SLIP</t>
  </si>
  <si>
    <t>Gov Transfer Auditor of State</t>
  </si>
  <si>
    <t>Gov Transfer Other Agencies</t>
  </si>
  <si>
    <t>FY27 Projects</t>
  </si>
  <si>
    <t>Adjustments</t>
  </si>
  <si>
    <t>Remove 4 Accounting positions</t>
  </si>
  <si>
    <t>Add DAS Shared Services expense for Accounting/Finance</t>
  </si>
  <si>
    <t>Add New OCIO expenses</t>
  </si>
  <si>
    <t>Remove Rental expense for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</si>
</sst>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  <numFmt numFmtId="167" formatCode="0.0%"/>
  </numFmts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3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5">
    <xf numFmtId="0" fontId="0" fillId="0" borderId="0" xfId="0"/>
    <xf numFmtId="43" fontId="10" fillId="0" borderId="0" xfId="1" applyFont="1" applyFill="1" applyAlignment="1" applyProtection="1">
      <alignment horizontal="left"/>
      <protection locked="0"/>
    </xf>
    <xf numFmtId="43" fontId="11" fillId="0" borderId="0" xfId="1" applyFont="1" applyFill="1" applyAlignment="1" applyProtection="1">
      <protection locked="0"/>
    </xf>
    <xf numFmtId="43" fontId="12" fillId="0" borderId="0" xfId="1" applyFont="1" applyFill="1" applyAlignment="1" applyProtection="1">
      <alignment horizontal="left" vertical="center"/>
      <protection locked="0"/>
    </xf>
    <xf numFmtId="43" fontId="12" fillId="0" borderId="0" xfId="1" applyFont="1" applyFill="1" applyAlignment="1" applyProtection="1">
      <alignment horizontal="left"/>
      <protection locked="0"/>
    </xf>
    <xf numFmtId="164" fontId="11" fillId="0" borderId="0" xfId="1" applyNumberFormat="1" applyFont="1" applyFill="1" applyAlignment="1" applyProtection="1">
      <protection locked="0"/>
    </xf>
    <xf numFmtId="164" fontId="10" fillId="0" borderId="0" xfId="1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left" vertical="center"/>
      <protection locked="0"/>
    </xf>
    <xf numFmtId="164" fontId="12" fillId="0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Alignment="1" applyProtection="1">
      <alignment horizontal="right" vertical="top"/>
      <protection locked="0"/>
    </xf>
    <xf numFmtId="164" fontId="0" fillId="0" borderId="0" xfId="1" applyNumberFormat="1" applyFont="1" applyFill="1" applyAlignment="1" applyProtection="1">
      <protection locked="0"/>
    </xf>
    <xf numFmtId="164" fontId="3" fillId="0" borderId="0" xfId="1" applyNumberFormat="1" applyFont="1" applyFill="1" applyAlignment="1" applyProtection="1">
      <alignment horizontal="right" wrapText="1"/>
      <protection locked="0"/>
    </xf>
    <xf numFmtId="164" fontId="3" fillId="0" borderId="0" xfId="1" applyNumberFormat="1" applyFont="1" applyFill="1" applyAlignment="1" applyProtection="1">
      <alignment horizontal="center" wrapText="1"/>
      <protection locked="0"/>
    </xf>
    <xf numFmtId="164" fontId="3" fillId="0" borderId="0" xfId="1" applyNumberFormat="1" applyFont="1" applyFill="1" applyAlignment="1" applyProtection="1">
      <alignment horizontal="left" vertical="top"/>
      <protection locked="0"/>
    </xf>
    <xf numFmtId="164" fontId="9" fillId="0" borderId="0" xfId="1" applyNumberFormat="1" applyFont="1" applyFill="1" applyAlignment="1" applyProtection="1">
      <protection locked="0"/>
    </xf>
    <xf numFmtId="164" fontId="3" fillId="0" borderId="0" xfId="1" applyNumberFormat="1" applyFont="1" applyFill="1" applyAlignment="1" applyProtection="1">
      <alignment horizontal="left" vertical="center"/>
      <protection locked="0"/>
    </xf>
    <xf numFmtId="164" fontId="3" fillId="0" borderId="0" xfId="1" applyNumberFormat="1" applyFont="1" applyFill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9" fillId="0" borderId="0" xfId="1" applyNumberFormat="1" applyFont="1" applyFill="1" applyAlignment="1" applyProtection="1">
      <alignment horizontal="left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left" vertical="center"/>
      <protection locked="0"/>
    </xf>
    <xf numFmtId="164" fontId="6" fillId="0" borderId="0" xfId="1" applyNumberFormat="1" applyFont="1" applyFill="1" applyAlignment="1" applyProtection="1">
      <alignment horizontal="right" vertical="top"/>
      <protection locked="0"/>
    </xf>
    <xf numFmtId="164" fontId="6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left"/>
      <protection locked="0"/>
    </xf>
    <xf numFmtId="2" fontId="6" fillId="0" borderId="0" xfId="0" applyNumberFormat="1" applyFont="1" applyAlignment="1" applyProtection="1">
      <alignment horizontal="left" vertical="top"/>
      <protection locked="0"/>
    </xf>
    <xf numFmtId="1" fontId="6" fillId="0" borderId="0" xfId="0" applyNumberFormat="1" applyFont="1" applyAlignment="1" applyProtection="1">
      <alignment horizontal="left" vertical="top"/>
      <protection locked="0"/>
    </xf>
    <xf numFmtId="43" fontId="5" fillId="0" borderId="0" xfId="2" applyNumberFormat="1" applyFont="1" applyFill="1" applyAlignment="1" applyProtection="1">
      <alignment horizontal="left"/>
      <protection locked="0"/>
    </xf>
    <xf numFmtId="164" fontId="0" fillId="0" borderId="0" xfId="1" applyNumberFormat="1" applyFont="1" applyFill="1" applyBorder="1" applyAlignment="1" applyProtection="1">
      <protection locked="0"/>
    </xf>
    <xf numFmtId="164" fontId="3" fillId="0" borderId="0" xfId="1" applyNumberFormat="1" applyFont="1" applyFill="1" applyBorder="1" applyAlignment="1" applyProtection="1">
      <alignment horizontal="right" wrapText="1"/>
      <protection locked="0"/>
    </xf>
    <xf numFmtId="164" fontId="3" fillId="0" borderId="0" xfId="1" applyNumberFormat="1" applyFont="1" applyFill="1" applyBorder="1" applyAlignment="1" applyProtection="1">
      <alignment horizontal="center" wrapText="1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6" fillId="0" borderId="0" xfId="1" applyNumberFormat="1" applyFont="1" applyFill="1" applyAlignment="1" applyProtection="1">
      <alignment horizontal="right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4" fontId="3" fillId="0" borderId="0" xfId="1" applyNumberFormat="1" applyFont="1" applyFill="1" applyAlignment="1" applyProtection="1">
      <alignment horizontal="right"/>
      <protection locked="0"/>
    </xf>
    <xf numFmtId="164" fontId="8" fillId="0" borderId="0" xfId="1" applyNumberFormat="1" applyFont="1" applyFill="1" applyAlignment="1" applyProtection="1">
      <alignment horizontal="right"/>
      <protection locked="0"/>
    </xf>
    <xf numFmtId="164" fontId="6" fillId="0" borderId="0" xfId="1" applyNumberFormat="1" applyFont="1" applyFill="1" applyBorder="1" applyAlignment="1" applyProtection="1">
      <alignment horizontal="right"/>
      <protection locked="0"/>
    </xf>
    <xf numFmtId="0" fontId="14" fillId="0" borderId="0" xfId="3" applyFont="1"/>
    <xf numFmtId="166" fontId="14" fillId="0" borderId="0" xfId="4" applyNumberFormat="1" applyFont="1"/>
    <xf numFmtId="9" fontId="14" fillId="0" borderId="0" xfId="3" applyNumberFormat="1" applyFont="1"/>
    <xf numFmtId="0" fontId="1" fillId="0" borderId="0" xfId="3"/>
    <xf numFmtId="166" fontId="0" fillId="0" borderId="0" xfId="4" applyNumberFormat="1" applyFont="1"/>
    <xf numFmtId="164" fontId="0" fillId="0" borderId="0" xfId="5" applyNumberFormat="1" applyFont="1"/>
    <xf numFmtId="166" fontId="1" fillId="0" borderId="0" xfId="3" applyNumberFormat="1"/>
    <xf numFmtId="166" fontId="0" fillId="0" borderId="1" xfId="4" applyNumberFormat="1" applyFont="1" applyBorder="1"/>
    <xf numFmtId="166" fontId="15" fillId="0" borderId="0" xfId="3" applyNumberFormat="1" applyFont="1"/>
    <xf numFmtId="43" fontId="0" fillId="0" borderId="0" xfId="5" applyFont="1"/>
    <xf numFmtId="167" fontId="6" fillId="0" borderId="0" xfId="6" applyNumberFormat="1" applyFont="1" applyFill="1" applyAlignment="1" applyProtection="1">
      <alignment horizontal="right" vertical="top"/>
      <protection locked="0"/>
    </xf>
    <xf numFmtId="164" fontId="6" fillId="0" borderId="0" xfId="1" applyNumberFormat="1" applyFont="1" applyFill="1" applyAlignment="1" applyProtection="1">
      <alignment horizontal="left"/>
      <protection locked="0"/>
    </xf>
    <xf numFmtId="166" fontId="3" fillId="0" borderId="0" xfId="2" applyNumberFormat="1" applyFont="1" applyFill="1" applyBorder="1" applyAlignment="1" applyProtection="1">
      <alignment horizontal="right"/>
      <protection locked="0"/>
    </xf>
    <xf numFmtId="166" fontId="8" fillId="0" borderId="0" xfId="2" applyNumberFormat="1" applyFont="1" applyFill="1" applyAlignment="1" applyProtection="1">
      <alignment horizontal="right"/>
      <protection locked="0"/>
    </xf>
    <xf numFmtId="166" fontId="3" fillId="0" borderId="0" xfId="2" applyNumberFormat="1" applyFont="1" applyFill="1" applyAlignment="1" applyProtection="1">
      <alignment horizontal="right"/>
      <protection locked="0"/>
    </xf>
    <xf numFmtId="166" fontId="6" fillId="0" borderId="0" xfId="2" applyNumberFormat="1" applyFont="1" applyFill="1" applyAlignment="1" applyProtection="1">
      <alignment horizontal="left"/>
      <protection locked="0"/>
    </xf>
    <xf numFmtId="166" fontId="6" fillId="0" borderId="0" xfId="2" applyNumberFormat="1" applyFont="1" applyFill="1" applyAlignment="1" applyProtection="1">
      <alignment horizontal="right"/>
      <protection locked="0"/>
    </xf>
    <xf numFmtId="164" fontId="16" fillId="0" borderId="0" xfId="1" applyNumberFormat="1" applyFont="1" applyFill="1" applyAlignment="1" applyProtection="1">
      <alignment horizontal="left"/>
      <protection locked="0"/>
    </xf>
    <xf numFmtId="164" fontId="7" fillId="0" borderId="0" xfId="1" applyNumberFormat="1" applyFont="1" applyFill="1" applyAlignment="1" applyProtection="1">
      <protection locked="0"/>
    </xf>
  </cellXfs>
  <cellStyles count="7">
    <cellStyle name="Comma" xfId="1" builtinId="3"/>
    <cellStyle name="Comma 2" xfId="5" xr:uid="{D5B55B4D-B624-4506-9CBC-7B2FC394C327}"/>
    <cellStyle name="Currency" xfId="2" builtinId="4"/>
    <cellStyle name="Currency 2" xfId="4" xr:uid="{44CEE3C7-3C93-4413-BCA8-5C2DB750BFBE}"/>
    <cellStyle name="Normal" xfId="0" builtinId="0"/>
    <cellStyle name="Normal 2" xfId="3" xr:uid="{F6023F64-1798-4065-9AB3-E385CC23A35C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Normal="100" workbookViewId="0">
      <pane xSplit="2" ySplit="3" topLeftCell="C31" activePane="bottomRight" state="frozen"/>
      <selection activeCell="B1" sqref="B1"/>
      <selection pane="topRight" activeCell="C1" sqref="C1"/>
      <selection pane="bottomLeft" activeCell="B4" sqref="B4"/>
      <selection pane="bottomRight" activeCell="B3" sqref="B3"/>
    </sheetView>
  </sheetViews>
  <sheetFormatPr defaultColWidth="9.28515625" defaultRowHeight="15" outlineLevelCol="1" x14ac:dyDescent="0.2"/>
  <cols>
    <col min="1" max="1" width="8.85546875" style="10" hidden="1" customWidth="1" outlineLevel="1"/>
    <col min="2" max="2" width="35.28515625" style="10" customWidth="1" collapsed="1"/>
    <col min="3" max="3" width="15.85546875" style="27" customWidth="1"/>
    <col min="4" max="4" width="14.7109375" style="10" hidden="1" customWidth="1"/>
    <col min="5" max="6" width="15.85546875" style="10" customWidth="1"/>
    <col min="7" max="7" width="13.28515625" style="10" customWidth="1"/>
    <col min="8" max="8" width="12.7109375" style="10" customWidth="1"/>
    <col min="9" max="9" width="5.7109375" style="10" customWidth="1"/>
    <col min="10" max="10" width="5.7109375" style="2" customWidth="1"/>
    <col min="11" max="11" width="14.28515625" style="5" customWidth="1"/>
    <col min="12" max="15" width="5.7109375" style="10" customWidth="1"/>
    <col min="16" max="16" width="9.28515625" style="10"/>
    <col min="17" max="17" width="12.7109375" style="14" bestFit="1" customWidth="1"/>
    <col min="18" max="16384" width="9.28515625" style="10"/>
  </cols>
  <sheetData>
    <row r="1" spans="2:17" ht="27.75" customHeight="1" x14ac:dyDescent="0.25">
      <c r="B1" s="53" t="s">
        <v>70</v>
      </c>
    </row>
    <row r="2" spans="2:17" s="17" customFormat="1" ht="35.1" customHeight="1" x14ac:dyDescent="0.2">
      <c r="B2" s="15"/>
      <c r="C2" s="28"/>
      <c r="D2" s="11"/>
      <c r="E2" s="11"/>
      <c r="F2" s="12" t="s">
        <v>0</v>
      </c>
      <c r="G2" s="11"/>
      <c r="H2" s="16"/>
      <c r="I2" s="16"/>
      <c r="J2" s="1"/>
      <c r="K2" s="6"/>
      <c r="L2" s="16"/>
      <c r="M2" s="16"/>
      <c r="Q2" s="18"/>
    </row>
    <row r="3" spans="2:17" s="17" customFormat="1" ht="24" x14ac:dyDescent="0.2">
      <c r="B3" s="15"/>
      <c r="C3" s="29" t="s">
        <v>69</v>
      </c>
      <c r="D3" s="12" t="s">
        <v>72</v>
      </c>
      <c r="E3" s="12" t="s">
        <v>78</v>
      </c>
      <c r="F3" s="12" t="s">
        <v>71</v>
      </c>
      <c r="G3" s="11"/>
      <c r="H3" s="16"/>
      <c r="I3" s="16"/>
      <c r="J3" s="1"/>
      <c r="K3" s="6"/>
      <c r="L3" s="16"/>
      <c r="M3" s="16"/>
      <c r="Q3" s="18"/>
    </row>
    <row r="4" spans="2:17" s="17" customFormat="1" ht="18.399999999999999" customHeight="1" x14ac:dyDescent="0.2">
      <c r="B4" s="16" t="s">
        <v>1</v>
      </c>
      <c r="C4" s="30"/>
      <c r="D4" s="16"/>
      <c r="E4" s="16"/>
      <c r="F4" s="16"/>
      <c r="G4" s="16"/>
      <c r="H4" s="19"/>
      <c r="I4" s="19"/>
      <c r="J4" s="1"/>
      <c r="K4" s="6"/>
      <c r="L4" s="19"/>
      <c r="M4" s="19"/>
      <c r="Q4" s="18"/>
    </row>
    <row r="5" spans="2:17" s="17" customFormat="1" ht="18.399999999999999" hidden="1" customHeight="1" x14ac:dyDescent="0.2">
      <c r="B5" s="16" t="s">
        <v>2</v>
      </c>
      <c r="C5" s="30"/>
      <c r="D5" s="16"/>
      <c r="E5" s="16"/>
      <c r="F5" s="16"/>
      <c r="G5" s="16"/>
      <c r="H5" s="19"/>
      <c r="I5" s="19"/>
      <c r="J5" s="1"/>
      <c r="K5" s="6"/>
      <c r="L5" s="19"/>
      <c r="M5" s="19"/>
      <c r="Q5" s="18"/>
    </row>
    <row r="6" spans="2:17" s="17" customFormat="1" ht="18.399999999999999" customHeight="1" x14ac:dyDescent="0.2">
      <c r="B6" s="13" t="s">
        <v>3</v>
      </c>
      <c r="C6" s="48">
        <v>3207190.3504143902</v>
      </c>
      <c r="D6" s="33">
        <v>0</v>
      </c>
      <c r="E6" s="49">
        <v>0</v>
      </c>
      <c r="F6" s="49">
        <f>SUM(C6:E6)</f>
        <v>3207190.3504143902</v>
      </c>
      <c r="G6" s="9"/>
      <c r="H6" s="7"/>
      <c r="I6" s="20"/>
      <c r="J6" s="3"/>
      <c r="K6" s="7"/>
      <c r="L6" s="20"/>
      <c r="M6" s="20"/>
      <c r="Q6" s="18"/>
    </row>
    <row r="7" spans="2:17" s="17" customFormat="1" ht="18.399999999999999" customHeight="1" x14ac:dyDescent="0.2">
      <c r="B7" s="16" t="s">
        <v>4</v>
      </c>
      <c r="C7" s="30"/>
      <c r="D7" s="16"/>
      <c r="E7" s="31"/>
      <c r="F7" s="34"/>
      <c r="G7" s="16"/>
      <c r="H7" s="19"/>
      <c r="I7" s="19"/>
      <c r="J7" s="1"/>
      <c r="K7" s="6"/>
      <c r="L7" s="19"/>
      <c r="M7" s="19"/>
      <c r="Q7" s="18"/>
    </row>
    <row r="8" spans="2:17" s="17" customFormat="1" x14ac:dyDescent="0.2">
      <c r="B8" s="22" t="s">
        <v>5</v>
      </c>
      <c r="C8" s="35">
        <v>8974517.1120570824</v>
      </c>
      <c r="D8" s="31">
        <v>0</v>
      </c>
      <c r="E8" s="31">
        <v>-70408.87</v>
      </c>
      <c r="F8" s="34">
        <f>SUM(C8:E8)</f>
        <v>8904108.2420570832</v>
      </c>
      <c r="G8" s="21"/>
      <c r="H8" s="23"/>
      <c r="I8" s="23"/>
      <c r="J8" s="4"/>
      <c r="K8" s="8"/>
      <c r="L8" s="23"/>
      <c r="M8" s="23"/>
      <c r="Q8" s="18"/>
    </row>
    <row r="9" spans="2:17" s="17" customFormat="1" x14ac:dyDescent="0.2">
      <c r="B9" s="22" t="s">
        <v>6</v>
      </c>
      <c r="C9" s="35">
        <v>355000</v>
      </c>
      <c r="D9" s="31"/>
      <c r="E9" s="31"/>
      <c r="F9" s="34"/>
      <c r="G9" s="21"/>
      <c r="H9" s="23"/>
      <c r="I9" s="23"/>
      <c r="J9" s="4"/>
      <c r="K9" s="8"/>
      <c r="L9" s="23"/>
      <c r="M9" s="23"/>
      <c r="Q9" s="18"/>
    </row>
    <row r="10" spans="2:17" s="17" customFormat="1" x14ac:dyDescent="0.2">
      <c r="B10" s="22" t="s">
        <v>7</v>
      </c>
      <c r="C10" s="35">
        <v>1</v>
      </c>
      <c r="D10" s="31"/>
      <c r="E10" s="31"/>
      <c r="F10" s="34">
        <f>SUM(C10:E10)</f>
        <v>1</v>
      </c>
      <c r="G10" s="21"/>
      <c r="H10" s="23"/>
      <c r="I10" s="23"/>
      <c r="J10" s="4"/>
      <c r="K10" s="8"/>
      <c r="L10" s="23"/>
      <c r="M10" s="23"/>
      <c r="Q10" s="18"/>
    </row>
    <row r="11" spans="2:17" s="17" customFormat="1" x14ac:dyDescent="0.2">
      <c r="B11" s="22" t="s">
        <v>73</v>
      </c>
      <c r="C11" s="35">
        <v>2</v>
      </c>
      <c r="D11" s="31"/>
      <c r="E11" s="31"/>
      <c r="F11" s="34">
        <f>SUM(C11:E11)</f>
        <v>2</v>
      </c>
      <c r="G11" s="21"/>
      <c r="H11" s="23"/>
      <c r="I11" s="23"/>
      <c r="J11" s="4"/>
      <c r="K11" s="8"/>
      <c r="L11" s="23"/>
      <c r="M11" s="23"/>
      <c r="Q11" s="18"/>
    </row>
    <row r="12" spans="2:17" s="17" customFormat="1" ht="18.399999999999999" customHeight="1" x14ac:dyDescent="0.2">
      <c r="B12" s="13" t="s">
        <v>8</v>
      </c>
      <c r="C12" s="32">
        <f>SUM(C8:C11)</f>
        <v>9329520.1120570824</v>
      </c>
      <c r="D12" s="33">
        <f>+D8</f>
        <v>0</v>
      </c>
      <c r="E12" s="32">
        <f>SUM(E8:E11)</f>
        <v>-70408.87</v>
      </c>
      <c r="F12" s="34">
        <f>SUM(C12:E12)</f>
        <v>9259111.2420570832</v>
      </c>
      <c r="G12" s="9"/>
      <c r="H12" s="20"/>
      <c r="I12" s="20"/>
      <c r="J12" s="3"/>
      <c r="K12" s="7"/>
      <c r="L12" s="20"/>
      <c r="M12" s="20"/>
      <c r="Q12" s="18"/>
    </row>
    <row r="13" spans="2:17" s="17" customFormat="1" ht="18.399999999999999" customHeight="1" x14ac:dyDescent="0.2">
      <c r="B13" s="13" t="s">
        <v>9</v>
      </c>
      <c r="C13" s="48">
        <f>+C12+C6</f>
        <v>12536710.462471472</v>
      </c>
      <c r="D13" s="50">
        <f>+D12+D6</f>
        <v>0</v>
      </c>
      <c r="E13" s="48">
        <f>+E12+E6</f>
        <v>-70408.87</v>
      </c>
      <c r="F13" s="49">
        <f>+F12+F6</f>
        <v>12466301.592471473</v>
      </c>
      <c r="G13" s="9"/>
      <c r="H13" s="20"/>
      <c r="I13" s="20"/>
      <c r="J13" s="3"/>
      <c r="K13" s="7"/>
      <c r="L13" s="20"/>
      <c r="M13" s="20"/>
      <c r="Q13" s="18"/>
    </row>
    <row r="14" spans="2:17" s="17" customFormat="1" ht="9" customHeight="1" x14ac:dyDescent="0.2">
      <c r="B14" s="13"/>
      <c r="C14" s="30"/>
      <c r="D14" s="16"/>
      <c r="E14" s="16"/>
      <c r="F14" s="34"/>
      <c r="G14" s="13"/>
      <c r="H14" s="20"/>
      <c r="I14" s="20"/>
      <c r="J14" s="3"/>
      <c r="K14" s="7"/>
      <c r="L14" s="20"/>
      <c r="M14" s="20"/>
      <c r="Q14" s="18"/>
    </row>
    <row r="15" spans="2:17" s="17" customFormat="1" ht="18.399999999999999" customHeight="1" x14ac:dyDescent="0.2">
      <c r="B15" s="16" t="s">
        <v>10</v>
      </c>
      <c r="C15" s="30"/>
      <c r="D15" s="16"/>
      <c r="E15" s="16"/>
      <c r="F15" s="34"/>
      <c r="G15" s="16"/>
      <c r="H15" s="19"/>
      <c r="I15" s="19"/>
      <c r="J15" s="1"/>
      <c r="K15" s="6"/>
      <c r="L15" s="19"/>
      <c r="M15" s="19"/>
      <c r="Q15" s="18"/>
    </row>
    <row r="16" spans="2:17" s="17" customFormat="1" ht="18.399999999999999" customHeight="1" x14ac:dyDescent="0.2">
      <c r="B16" s="16" t="s">
        <v>11</v>
      </c>
      <c r="C16" s="30"/>
      <c r="D16" s="16"/>
      <c r="E16" s="16"/>
      <c r="F16" s="34"/>
      <c r="G16" s="16"/>
      <c r="H16" s="19"/>
      <c r="I16" s="19"/>
      <c r="J16" s="1"/>
      <c r="K16" s="6"/>
      <c r="L16" s="19"/>
      <c r="M16" s="19"/>
      <c r="Q16" s="18"/>
    </row>
    <row r="17" spans="1:17" s="17" customFormat="1" x14ac:dyDescent="0.2">
      <c r="A17" s="24" t="s">
        <v>43</v>
      </c>
      <c r="B17" s="22" t="s">
        <v>42</v>
      </c>
      <c r="C17" s="51">
        <v>8172386.7736456469</v>
      </c>
      <c r="D17" s="52">
        <v>0</v>
      </c>
      <c r="E17" s="52">
        <v>-337234.87</v>
      </c>
      <c r="F17" s="49">
        <f t="shared" ref="F17:F49" si="0">+C17+D17+E17</f>
        <v>7835151.9036456468</v>
      </c>
      <c r="G17" s="46"/>
      <c r="H17" s="26"/>
      <c r="I17" s="23"/>
      <c r="J17" s="4"/>
      <c r="K17" s="8"/>
      <c r="L17" s="23"/>
      <c r="M17" s="23"/>
      <c r="Q17" s="18"/>
    </row>
    <row r="18" spans="1:17" s="17" customFormat="1" x14ac:dyDescent="0.2">
      <c r="A18" s="24" t="s">
        <v>43</v>
      </c>
      <c r="B18" s="22" t="s">
        <v>74</v>
      </c>
      <c r="C18" s="47">
        <v>12990.369999999999</v>
      </c>
      <c r="D18" s="31"/>
      <c r="E18" s="31"/>
      <c r="F18" s="34">
        <f t="shared" si="0"/>
        <v>12990.369999999999</v>
      </c>
      <c r="G18" s="46"/>
      <c r="H18" s="26"/>
      <c r="I18" s="23"/>
      <c r="J18" s="4"/>
      <c r="K18" s="8"/>
      <c r="L18" s="23"/>
      <c r="M18" s="23"/>
      <c r="Q18" s="18"/>
    </row>
    <row r="19" spans="1:17" s="17" customFormat="1" x14ac:dyDescent="0.2">
      <c r="A19" s="24" t="s">
        <v>44</v>
      </c>
      <c r="B19" s="22" t="s">
        <v>12</v>
      </c>
      <c r="C19" s="47">
        <v>165637</v>
      </c>
      <c r="D19" s="31"/>
      <c r="E19" s="31"/>
      <c r="F19" s="34">
        <f t="shared" si="0"/>
        <v>165637</v>
      </c>
      <c r="G19" s="21"/>
      <c r="H19" s="23"/>
      <c r="I19" s="23"/>
      <c r="J19" s="4"/>
      <c r="K19" s="8"/>
      <c r="L19" s="23"/>
      <c r="M19" s="23"/>
      <c r="Q19" s="18"/>
    </row>
    <row r="20" spans="1:17" s="17" customFormat="1" x14ac:dyDescent="0.2">
      <c r="A20" s="24" t="s">
        <v>45</v>
      </c>
      <c r="B20" s="22" t="s">
        <v>13</v>
      </c>
      <c r="C20" s="47">
        <v>33460</v>
      </c>
      <c r="D20" s="35"/>
      <c r="E20" s="31"/>
      <c r="F20" s="34">
        <f t="shared" si="0"/>
        <v>33460</v>
      </c>
      <c r="G20" s="21"/>
      <c r="H20" s="23"/>
      <c r="I20" s="23"/>
      <c r="J20" s="4"/>
      <c r="K20" s="8"/>
      <c r="L20" s="23"/>
      <c r="M20" s="23"/>
      <c r="Q20" s="18"/>
    </row>
    <row r="21" spans="1:17" s="17" customFormat="1" x14ac:dyDescent="0.2">
      <c r="A21" s="24" t="s">
        <v>46</v>
      </c>
      <c r="B21" s="22" t="s">
        <v>14</v>
      </c>
      <c r="C21" s="47">
        <v>30956</v>
      </c>
      <c r="D21" s="31"/>
      <c r="E21" s="31"/>
      <c r="F21" s="34">
        <f t="shared" si="0"/>
        <v>30956</v>
      </c>
      <c r="G21" s="21"/>
      <c r="H21" s="23"/>
      <c r="I21" s="23"/>
      <c r="J21" s="4"/>
      <c r="K21" s="8"/>
      <c r="L21" s="23"/>
      <c r="M21" s="23"/>
      <c r="Q21" s="18"/>
    </row>
    <row r="22" spans="1:17" s="17" customFormat="1" x14ac:dyDescent="0.2">
      <c r="A22" s="24" t="s">
        <v>47</v>
      </c>
      <c r="B22" s="22" t="s">
        <v>15</v>
      </c>
      <c r="C22" s="47">
        <v>30125</v>
      </c>
      <c r="D22" s="31"/>
      <c r="E22" s="31"/>
      <c r="F22" s="34">
        <f t="shared" si="0"/>
        <v>30125</v>
      </c>
      <c r="G22" s="21"/>
      <c r="H22" s="23"/>
      <c r="I22" s="23"/>
      <c r="J22" s="4"/>
      <c r="K22" s="8"/>
      <c r="L22" s="23"/>
      <c r="M22" s="23"/>
      <c r="Q22" s="18"/>
    </row>
    <row r="23" spans="1:17" s="17" customFormat="1" x14ac:dyDescent="0.2">
      <c r="A23" s="24" t="s">
        <v>48</v>
      </c>
      <c r="B23" s="22" t="s">
        <v>16</v>
      </c>
      <c r="C23" s="47">
        <v>35066</v>
      </c>
      <c r="D23" s="31"/>
      <c r="E23" s="31"/>
      <c r="F23" s="34">
        <f t="shared" si="0"/>
        <v>35066</v>
      </c>
      <c r="G23" s="21"/>
      <c r="H23" s="23"/>
      <c r="I23" s="23"/>
      <c r="J23" s="4"/>
      <c r="K23" s="8"/>
      <c r="L23" s="23"/>
      <c r="M23" s="23"/>
      <c r="Q23" s="18"/>
    </row>
    <row r="24" spans="1:17" s="17" customFormat="1" x14ac:dyDescent="0.2">
      <c r="A24" s="24" t="s">
        <v>49</v>
      </c>
      <c r="B24" s="22" t="s">
        <v>17</v>
      </c>
      <c r="C24" s="47">
        <v>27070</v>
      </c>
      <c r="D24" s="31"/>
      <c r="E24" s="31"/>
      <c r="F24" s="34">
        <f t="shared" si="0"/>
        <v>27070</v>
      </c>
      <c r="G24" s="21"/>
      <c r="H24" s="23"/>
      <c r="I24" s="23"/>
      <c r="J24" s="4"/>
      <c r="K24" s="8"/>
      <c r="L24" s="23"/>
      <c r="M24" s="23"/>
      <c r="Q24" s="18"/>
    </row>
    <row r="25" spans="1:17" s="17" customFormat="1" x14ac:dyDescent="0.2">
      <c r="A25" s="25">
        <v>303</v>
      </c>
      <c r="B25" s="22" t="s">
        <v>41</v>
      </c>
      <c r="C25" s="47">
        <v>0</v>
      </c>
      <c r="D25" s="31"/>
      <c r="E25" s="31"/>
      <c r="F25" s="34">
        <f t="shared" si="0"/>
        <v>0</v>
      </c>
      <c r="G25" s="21"/>
      <c r="H25" s="23"/>
      <c r="I25" s="23"/>
      <c r="J25" s="4"/>
      <c r="K25" s="8"/>
      <c r="L25" s="23"/>
      <c r="M25" s="23"/>
      <c r="Q25" s="18"/>
    </row>
    <row r="26" spans="1:17" s="17" customFormat="1" x14ac:dyDescent="0.2">
      <c r="A26" s="24" t="s">
        <v>50</v>
      </c>
      <c r="B26" s="22" t="s">
        <v>18</v>
      </c>
      <c r="C26" s="47">
        <v>10400</v>
      </c>
      <c r="D26" s="31"/>
      <c r="E26" s="31"/>
      <c r="F26" s="34">
        <f t="shared" si="0"/>
        <v>10400</v>
      </c>
      <c r="G26" s="21"/>
      <c r="H26" s="23"/>
      <c r="I26" s="23"/>
      <c r="J26" s="4"/>
      <c r="K26" s="8"/>
      <c r="L26" s="23"/>
      <c r="M26" s="23"/>
      <c r="Q26" s="18"/>
    </row>
    <row r="27" spans="1:17" s="17" customFormat="1" x14ac:dyDescent="0.2">
      <c r="A27" s="25">
        <v>309</v>
      </c>
      <c r="B27" s="22" t="s">
        <v>19</v>
      </c>
      <c r="C27" s="47">
        <v>2042</v>
      </c>
      <c r="D27" s="31"/>
      <c r="E27" s="31"/>
      <c r="F27" s="34">
        <f t="shared" si="0"/>
        <v>2042</v>
      </c>
      <c r="G27" s="21"/>
      <c r="H27" s="23"/>
      <c r="I27" s="23"/>
      <c r="J27" s="4"/>
      <c r="K27" s="8"/>
      <c r="L27" s="23"/>
      <c r="M27" s="23"/>
      <c r="Q27" s="18"/>
    </row>
    <row r="28" spans="1:17" s="17" customFormat="1" x14ac:dyDescent="0.2">
      <c r="A28" s="25">
        <v>311</v>
      </c>
      <c r="B28" s="22" t="s">
        <v>20</v>
      </c>
      <c r="C28" s="47">
        <v>10513</v>
      </c>
      <c r="D28" s="31"/>
      <c r="E28" s="31"/>
      <c r="F28" s="34">
        <f t="shared" si="0"/>
        <v>10513</v>
      </c>
      <c r="G28" s="21"/>
      <c r="H28" s="23"/>
      <c r="I28" s="23"/>
      <c r="J28" s="4"/>
      <c r="K28" s="8"/>
      <c r="L28" s="23"/>
      <c r="M28" s="23"/>
      <c r="Q28" s="18"/>
    </row>
    <row r="29" spans="1:17" s="17" customFormat="1" hidden="1" x14ac:dyDescent="0.2">
      <c r="A29" s="24" t="s">
        <v>51</v>
      </c>
      <c r="B29" s="22" t="s">
        <v>21</v>
      </c>
      <c r="C29" s="47"/>
      <c r="D29" s="31"/>
      <c r="E29" s="31"/>
      <c r="F29" s="34">
        <f t="shared" si="0"/>
        <v>0</v>
      </c>
      <c r="G29" s="21"/>
      <c r="H29" s="23"/>
      <c r="I29" s="23"/>
      <c r="J29" s="4"/>
      <c r="K29" s="8"/>
      <c r="L29" s="23"/>
      <c r="M29" s="23"/>
      <c r="Q29" s="18"/>
    </row>
    <row r="30" spans="1:17" s="17" customFormat="1" x14ac:dyDescent="0.2">
      <c r="A30" s="24" t="s">
        <v>52</v>
      </c>
      <c r="B30" s="22" t="s">
        <v>22</v>
      </c>
      <c r="C30" s="47">
        <v>3268</v>
      </c>
      <c r="D30" s="31"/>
      <c r="E30" s="31"/>
      <c r="F30" s="34">
        <f t="shared" si="0"/>
        <v>3268</v>
      </c>
      <c r="G30" s="21"/>
      <c r="H30" s="23"/>
      <c r="I30" s="23"/>
      <c r="J30" s="4"/>
      <c r="K30" s="8"/>
      <c r="L30" s="23"/>
      <c r="M30" s="23"/>
      <c r="Q30" s="18"/>
    </row>
    <row r="31" spans="1:17" s="17" customFormat="1" x14ac:dyDescent="0.2">
      <c r="A31" s="24" t="s">
        <v>53</v>
      </c>
      <c r="B31" s="22" t="s">
        <v>23</v>
      </c>
      <c r="C31" s="47">
        <v>92358</v>
      </c>
      <c r="D31" s="31"/>
      <c r="E31" s="31"/>
      <c r="F31" s="34">
        <f t="shared" si="0"/>
        <v>92358</v>
      </c>
      <c r="G31" s="21"/>
      <c r="H31" s="23"/>
      <c r="I31" s="23"/>
      <c r="J31" s="4"/>
      <c r="K31" s="8"/>
      <c r="L31" s="23"/>
      <c r="M31" s="23"/>
      <c r="Q31" s="18"/>
    </row>
    <row r="32" spans="1:17" s="17" customFormat="1" x14ac:dyDescent="0.2">
      <c r="A32" s="24" t="s">
        <v>54</v>
      </c>
      <c r="B32" s="22" t="s">
        <v>24</v>
      </c>
      <c r="C32" s="47">
        <v>119687</v>
      </c>
      <c r="D32" s="31"/>
      <c r="E32" s="31">
        <v>-90000</v>
      </c>
      <c r="F32" s="34">
        <f t="shared" si="0"/>
        <v>29687</v>
      </c>
      <c r="G32" s="21"/>
      <c r="H32" s="23"/>
      <c r="I32" s="23"/>
      <c r="J32" s="4"/>
      <c r="K32" s="8"/>
      <c r="L32" s="23"/>
      <c r="M32" s="23"/>
      <c r="Q32" s="18"/>
    </row>
    <row r="33" spans="1:17" s="17" customFormat="1" x14ac:dyDescent="0.2">
      <c r="A33" s="24" t="s">
        <v>55</v>
      </c>
      <c r="B33" s="22" t="s">
        <v>25</v>
      </c>
      <c r="C33" s="47">
        <v>157234</v>
      </c>
      <c r="D33" s="31"/>
      <c r="E33" s="31"/>
      <c r="F33" s="34">
        <f t="shared" si="0"/>
        <v>157234</v>
      </c>
      <c r="G33" s="21"/>
      <c r="H33" s="23"/>
      <c r="I33" s="23"/>
      <c r="J33" s="4"/>
      <c r="K33" s="8"/>
      <c r="L33" s="23"/>
      <c r="M33" s="23"/>
      <c r="Q33" s="18"/>
    </row>
    <row r="34" spans="1:17" s="17" customFormat="1" x14ac:dyDescent="0.2">
      <c r="A34" s="24" t="s">
        <v>56</v>
      </c>
      <c r="B34" s="22" t="s">
        <v>26</v>
      </c>
      <c r="C34" s="47">
        <v>3726</v>
      </c>
      <c r="D34" s="31"/>
      <c r="E34" s="31"/>
      <c r="F34" s="34">
        <f t="shared" si="0"/>
        <v>3726</v>
      </c>
      <c r="G34" s="21"/>
      <c r="H34" s="23"/>
      <c r="I34" s="23"/>
      <c r="J34" s="4"/>
      <c r="K34" s="8"/>
      <c r="L34" s="23"/>
      <c r="M34" s="23"/>
      <c r="Q34" s="18"/>
    </row>
    <row r="35" spans="1:17" s="17" customFormat="1" x14ac:dyDescent="0.2">
      <c r="A35" s="24" t="s">
        <v>57</v>
      </c>
      <c r="B35" s="22" t="s">
        <v>27</v>
      </c>
      <c r="C35" s="47">
        <v>164185</v>
      </c>
      <c r="D35" s="31"/>
      <c r="E35" s="31"/>
      <c r="F35" s="34">
        <f t="shared" si="0"/>
        <v>164185</v>
      </c>
      <c r="G35" s="21"/>
      <c r="H35" s="23"/>
      <c r="I35" s="23"/>
      <c r="J35" s="4"/>
      <c r="K35" s="8"/>
      <c r="L35" s="23"/>
      <c r="M35" s="23"/>
      <c r="Q35" s="18"/>
    </row>
    <row r="36" spans="1:17" s="17" customFormat="1" x14ac:dyDescent="0.2">
      <c r="A36" s="25">
        <v>408</v>
      </c>
      <c r="B36" s="22" t="s">
        <v>28</v>
      </c>
      <c r="C36" s="47">
        <v>1540</v>
      </c>
      <c r="D36" s="31"/>
      <c r="E36" s="31"/>
      <c r="F36" s="34">
        <f t="shared" si="0"/>
        <v>1540</v>
      </c>
      <c r="G36" s="21"/>
      <c r="H36" s="23"/>
      <c r="I36" s="23"/>
      <c r="J36" s="4"/>
      <c r="K36" s="8"/>
      <c r="L36" s="23"/>
      <c r="M36" s="23"/>
      <c r="Q36" s="18"/>
    </row>
    <row r="37" spans="1:17" s="17" customFormat="1" x14ac:dyDescent="0.2">
      <c r="A37" s="24" t="s">
        <v>58</v>
      </c>
      <c r="B37" s="22" t="s">
        <v>29</v>
      </c>
      <c r="C37" s="47">
        <v>193897</v>
      </c>
      <c r="D37" s="31"/>
      <c r="E37" s="31"/>
      <c r="F37" s="34">
        <f t="shared" si="0"/>
        <v>193897</v>
      </c>
      <c r="G37" s="21"/>
      <c r="H37" s="23"/>
      <c r="I37" s="23"/>
      <c r="J37" s="4"/>
      <c r="K37" s="8"/>
      <c r="L37" s="23"/>
      <c r="M37" s="23"/>
      <c r="Q37" s="18"/>
    </row>
    <row r="38" spans="1:17" s="17" customFormat="1" x14ac:dyDescent="0.2">
      <c r="A38" s="24" t="s">
        <v>59</v>
      </c>
      <c r="B38" s="22" t="s">
        <v>30</v>
      </c>
      <c r="C38" s="47">
        <v>187442.32</v>
      </c>
      <c r="D38" s="31"/>
      <c r="E38" s="31">
        <v>250000</v>
      </c>
      <c r="F38" s="34">
        <f t="shared" si="0"/>
        <v>437442.32</v>
      </c>
      <c r="G38" s="21"/>
      <c r="H38" s="23"/>
      <c r="I38" s="23"/>
      <c r="J38" s="4"/>
      <c r="K38" s="8"/>
      <c r="L38" s="23"/>
      <c r="M38" s="23"/>
      <c r="Q38" s="18"/>
    </row>
    <row r="39" spans="1:17" s="17" customFormat="1" x14ac:dyDescent="0.2">
      <c r="A39" s="25">
        <v>416</v>
      </c>
      <c r="B39" s="22" t="s">
        <v>31</v>
      </c>
      <c r="C39" s="47">
        <v>22200</v>
      </c>
      <c r="D39" s="31"/>
      <c r="E39" s="31">
        <v>106826</v>
      </c>
      <c r="F39" s="34">
        <f t="shared" si="0"/>
        <v>129026</v>
      </c>
      <c r="G39" s="21"/>
      <c r="H39" s="23"/>
      <c r="I39" s="23"/>
      <c r="J39" s="4"/>
      <c r="K39" s="8"/>
      <c r="L39" s="23"/>
      <c r="M39" s="23"/>
      <c r="Q39" s="18"/>
    </row>
    <row r="40" spans="1:17" s="17" customFormat="1" hidden="1" x14ac:dyDescent="0.2">
      <c r="A40" s="24" t="s">
        <v>60</v>
      </c>
      <c r="B40" s="22" t="s">
        <v>32</v>
      </c>
      <c r="C40" s="47">
        <v>0</v>
      </c>
      <c r="D40" s="31"/>
      <c r="E40" s="31"/>
      <c r="F40" s="34">
        <f t="shared" si="0"/>
        <v>0</v>
      </c>
      <c r="G40" s="21"/>
      <c r="H40" s="23"/>
      <c r="I40" s="23"/>
      <c r="J40" s="4"/>
      <c r="K40" s="8"/>
      <c r="L40" s="23"/>
      <c r="M40" s="23"/>
      <c r="Q40" s="18"/>
    </row>
    <row r="41" spans="1:17" s="17" customFormat="1" x14ac:dyDescent="0.2">
      <c r="A41" s="25">
        <v>433</v>
      </c>
      <c r="B41" s="22" t="s">
        <v>75</v>
      </c>
      <c r="C41" s="47">
        <v>12817</v>
      </c>
      <c r="D41" s="31"/>
      <c r="E41" s="31"/>
      <c r="F41" s="34">
        <f t="shared" si="0"/>
        <v>12817</v>
      </c>
      <c r="G41" s="21"/>
      <c r="H41" s="23"/>
      <c r="I41" s="23"/>
      <c r="J41" s="4"/>
      <c r="K41" s="8"/>
      <c r="L41" s="23"/>
      <c r="M41" s="23"/>
      <c r="Q41" s="18"/>
    </row>
    <row r="42" spans="1:17" s="17" customFormat="1" hidden="1" x14ac:dyDescent="0.2">
      <c r="A42" s="25">
        <v>434</v>
      </c>
      <c r="B42" s="22" t="s">
        <v>76</v>
      </c>
      <c r="C42" s="47">
        <v>0</v>
      </c>
      <c r="D42" s="31"/>
      <c r="E42" s="31"/>
      <c r="F42" s="34">
        <f t="shared" si="0"/>
        <v>0</v>
      </c>
      <c r="G42" s="21"/>
      <c r="H42" s="23"/>
      <c r="I42" s="23"/>
      <c r="J42" s="4"/>
      <c r="K42" s="8"/>
      <c r="L42" s="23"/>
      <c r="M42" s="23"/>
      <c r="Q42" s="18"/>
    </row>
    <row r="43" spans="1:17" s="17" customFormat="1" x14ac:dyDescent="0.2">
      <c r="A43" s="25">
        <v>501</v>
      </c>
      <c r="B43" s="22" t="s">
        <v>40</v>
      </c>
      <c r="C43" s="47">
        <v>396200</v>
      </c>
      <c r="D43" s="31"/>
      <c r="E43" s="31"/>
      <c r="F43" s="34">
        <f t="shared" si="0"/>
        <v>396200</v>
      </c>
      <c r="G43" s="21"/>
      <c r="H43" s="23"/>
      <c r="I43" s="23"/>
      <c r="J43" s="4"/>
      <c r="K43" s="8"/>
      <c r="L43" s="23"/>
      <c r="M43" s="23"/>
      <c r="Q43" s="18"/>
    </row>
    <row r="44" spans="1:17" s="17" customFormat="1" x14ac:dyDescent="0.2">
      <c r="A44" s="25">
        <v>503</v>
      </c>
      <c r="B44" s="22" t="s">
        <v>33</v>
      </c>
      <c r="C44" s="47">
        <v>149200</v>
      </c>
      <c r="D44" s="31"/>
      <c r="E44" s="31"/>
      <c r="F44" s="34">
        <f t="shared" si="0"/>
        <v>149200</v>
      </c>
      <c r="G44" s="21"/>
      <c r="H44" s="23"/>
      <c r="I44" s="23"/>
      <c r="J44" s="4"/>
      <c r="K44" s="8"/>
      <c r="L44" s="23"/>
      <c r="M44" s="23"/>
      <c r="Q44" s="18"/>
    </row>
    <row r="45" spans="1:17" s="17" customFormat="1" x14ac:dyDescent="0.2">
      <c r="A45" s="24" t="s">
        <v>61</v>
      </c>
      <c r="B45" s="22" t="s">
        <v>34</v>
      </c>
      <c r="C45" s="47">
        <v>692979</v>
      </c>
      <c r="D45" s="31"/>
      <c r="E45" s="31"/>
      <c r="F45" s="34">
        <f t="shared" si="0"/>
        <v>692979</v>
      </c>
      <c r="G45" s="21"/>
      <c r="H45" s="23"/>
      <c r="I45" s="23"/>
      <c r="J45" s="4"/>
      <c r="K45" s="8"/>
      <c r="L45" s="23"/>
      <c r="M45" s="23"/>
      <c r="Q45" s="18"/>
    </row>
    <row r="46" spans="1:17" s="17" customFormat="1" x14ac:dyDescent="0.2">
      <c r="A46" s="25">
        <v>602</v>
      </c>
      <c r="B46" s="22" t="s">
        <v>35</v>
      </c>
      <c r="C46" s="47">
        <v>6635</v>
      </c>
      <c r="D46" s="31"/>
      <c r="E46" s="31"/>
      <c r="F46" s="34">
        <f t="shared" si="0"/>
        <v>6635</v>
      </c>
      <c r="G46" s="21"/>
      <c r="H46" s="23"/>
      <c r="I46" s="23"/>
      <c r="J46" s="4"/>
      <c r="K46" s="8"/>
      <c r="L46" s="23"/>
      <c r="M46" s="23"/>
      <c r="Q46" s="18"/>
    </row>
    <row r="47" spans="1:17" s="17" customFormat="1" hidden="1" x14ac:dyDescent="0.2">
      <c r="A47" s="25">
        <v>702</v>
      </c>
      <c r="B47" s="22" t="s">
        <v>36</v>
      </c>
      <c r="C47" s="47">
        <v>0</v>
      </c>
      <c r="D47" s="31"/>
      <c r="E47" s="31"/>
      <c r="F47" s="34">
        <f t="shared" si="0"/>
        <v>0</v>
      </c>
      <c r="G47" s="21"/>
      <c r="H47" s="23"/>
      <c r="I47" s="23"/>
      <c r="J47" s="4"/>
      <c r="K47" s="8"/>
      <c r="L47" s="23"/>
      <c r="M47" s="23"/>
      <c r="Q47" s="18"/>
    </row>
    <row r="48" spans="1:17" s="17" customFormat="1" hidden="1" x14ac:dyDescent="0.2">
      <c r="A48" s="25">
        <v>705</v>
      </c>
      <c r="B48" s="22" t="s">
        <v>37</v>
      </c>
      <c r="C48" s="47"/>
      <c r="D48" s="31"/>
      <c r="E48" s="31"/>
      <c r="F48" s="34">
        <f t="shared" si="0"/>
        <v>0</v>
      </c>
      <c r="G48" s="21"/>
      <c r="H48" s="23"/>
      <c r="I48" s="23"/>
      <c r="J48" s="4"/>
      <c r="K48" s="8"/>
      <c r="L48" s="23"/>
      <c r="M48" s="23"/>
      <c r="Q48" s="18"/>
    </row>
    <row r="49" spans="1:17" s="17" customFormat="1" x14ac:dyDescent="0.2">
      <c r="A49" s="24" t="s">
        <v>62</v>
      </c>
      <c r="B49" s="22" t="s">
        <v>38</v>
      </c>
      <c r="C49" s="47">
        <v>1802696</v>
      </c>
      <c r="D49" s="31"/>
      <c r="E49" s="31">
        <v>0</v>
      </c>
      <c r="F49" s="34">
        <f t="shared" si="0"/>
        <v>1802696</v>
      </c>
      <c r="G49" s="21"/>
      <c r="H49" s="23"/>
      <c r="I49" s="23"/>
      <c r="J49" s="4"/>
      <c r="K49" s="8"/>
      <c r="L49" s="23"/>
      <c r="M49" s="23"/>
      <c r="Q49" s="18"/>
    </row>
    <row r="50" spans="1:17" s="17" customFormat="1" ht="18.399999999999999" customHeight="1" x14ac:dyDescent="0.2">
      <c r="B50" s="13" t="s">
        <v>39</v>
      </c>
      <c r="C50" s="49">
        <f>SUM(C17:C49)</f>
        <v>12536710.463645648</v>
      </c>
      <c r="D50" s="49">
        <f>SUM(D17:D49)</f>
        <v>0</v>
      </c>
      <c r="E50" s="49">
        <f>SUM(E17:E49)</f>
        <v>-70408.87</v>
      </c>
      <c r="F50" s="49">
        <f>SUM(F17:F49)</f>
        <v>12466301.593645647</v>
      </c>
      <c r="G50" s="9"/>
      <c r="H50" s="20"/>
      <c r="I50" s="20"/>
      <c r="J50" s="3"/>
      <c r="K50" s="7"/>
      <c r="L50" s="20"/>
      <c r="M50" s="20"/>
      <c r="Q50" s="18"/>
    </row>
    <row r="51" spans="1:17" s="17" customFormat="1" ht="18.399999999999999" customHeight="1" x14ac:dyDescent="0.2">
      <c r="B51" s="13"/>
      <c r="C51" s="32"/>
      <c r="D51" s="33"/>
      <c r="E51" s="34"/>
      <c r="F51" s="34"/>
      <c r="G51" s="9"/>
      <c r="H51" s="20"/>
      <c r="I51" s="20"/>
      <c r="J51" s="3"/>
      <c r="K51" s="7"/>
      <c r="L51" s="20"/>
      <c r="M51" s="20"/>
      <c r="Q51" s="18"/>
    </row>
    <row r="52" spans="1:17" s="17" customFormat="1" ht="17.25" customHeight="1" x14ac:dyDescent="0.2">
      <c r="B52" s="13"/>
      <c r="C52" s="27"/>
      <c r="D52" s="10"/>
      <c r="E52" s="10"/>
      <c r="F52" s="10"/>
      <c r="G52" s="13"/>
      <c r="H52" s="20"/>
      <c r="I52" s="20"/>
      <c r="J52" s="3"/>
      <c r="K52" s="7"/>
      <c r="L52" s="20"/>
      <c r="M52" s="20"/>
      <c r="Q52" s="18"/>
    </row>
    <row r="53" spans="1:17" x14ac:dyDescent="0.2">
      <c r="B53" s="54" t="s">
        <v>79</v>
      </c>
    </row>
    <row r="54" spans="1:17" x14ac:dyDescent="0.2">
      <c r="B54" s="54" t="s">
        <v>82</v>
      </c>
    </row>
    <row r="55" spans="1:17" x14ac:dyDescent="0.2">
      <c r="B55" s="54" t="s">
        <v>80</v>
      </c>
    </row>
    <row r="56" spans="1:17" x14ac:dyDescent="0.2">
      <c r="B56" s="54" t="s">
        <v>81</v>
      </c>
    </row>
  </sheetData>
  <pageMargins left="0.7" right="0.7" top="0.25" bottom="0.5" header="0.3" footer="0.3"/>
  <pageSetup scale="9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F0DA-B20A-4916-9819-AD0A040B01B9}">
  <dimension ref="A1:G7"/>
  <sheetViews>
    <sheetView workbookViewId="0">
      <selection activeCell="B3" sqref="B3"/>
    </sheetView>
  </sheetViews>
  <sheetFormatPr defaultRowHeight="15" x14ac:dyDescent="0.25"/>
  <cols>
    <col min="1" max="1" width="43.7109375" style="39" customWidth="1"/>
    <col min="2" max="2" width="15.140625" style="40" bestFit="1" customWidth="1"/>
    <col min="3" max="3" width="23.28515625" style="39" hidden="1" customWidth="1"/>
    <col min="4" max="4" width="12.5703125" style="39" hidden="1" customWidth="1"/>
    <col min="5" max="5" width="10.140625" style="39" hidden="1" customWidth="1"/>
    <col min="6" max="6" width="11.140625" style="39" hidden="1" customWidth="1"/>
    <col min="7" max="7" width="10" style="39" hidden="1" customWidth="1"/>
    <col min="8" max="16384" width="9.140625" style="39"/>
  </cols>
  <sheetData>
    <row r="1" spans="1:7" s="36" customFormat="1" x14ac:dyDescent="0.25">
      <c r="A1" s="36" t="s">
        <v>77</v>
      </c>
      <c r="B1" s="37" t="s">
        <v>63</v>
      </c>
      <c r="C1" s="36" t="s">
        <v>64</v>
      </c>
      <c r="D1" s="38" t="s">
        <v>65</v>
      </c>
      <c r="E1" s="36" t="s">
        <v>66</v>
      </c>
      <c r="F1" s="36" t="s">
        <v>67</v>
      </c>
      <c r="G1" s="36" t="s">
        <v>68</v>
      </c>
    </row>
    <row r="2" spans="1:7" x14ac:dyDescent="0.25">
      <c r="B2" s="40">
        <v>0</v>
      </c>
      <c r="C2" s="41"/>
      <c r="D2" s="41"/>
      <c r="E2" s="41"/>
      <c r="F2" s="41"/>
      <c r="G2" s="42">
        <f t="shared" ref="G2" si="0">SUM(B2:F2)</f>
        <v>0</v>
      </c>
    </row>
    <row r="3" spans="1:7" ht="17.25" x14ac:dyDescent="0.4">
      <c r="A3" s="39" t="s">
        <v>68</v>
      </c>
      <c r="B3" s="43">
        <f>SUM(B2:B2)</f>
        <v>0</v>
      </c>
      <c r="G3" s="44">
        <f>SUM(G2:G2)</f>
        <v>0</v>
      </c>
    </row>
    <row r="7" spans="1:7" x14ac:dyDescent="0.25">
      <c r="E7" s="45"/>
      <c r="F7" s="4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FY26 and Ask FY27</vt:lpstr>
      <vt:lpstr>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Musser, Martin</cp:lastModifiedBy>
  <cp:lastPrinted>2025-09-03T01:17:40Z</cp:lastPrinted>
  <dcterms:created xsi:type="dcterms:W3CDTF">2010-03-23T10:34:53Z</dcterms:created>
  <dcterms:modified xsi:type="dcterms:W3CDTF">2025-09-03T02:12:09Z</dcterms:modified>
</cp:coreProperties>
</file>