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USER\ANDREWP\Board Notes\2019\"/>
    </mc:Choice>
  </mc:AlternateContent>
  <bookViews>
    <workbookView xWindow="4800" yWindow="4995" windowWidth="12300" windowHeight="7005"/>
  </bookViews>
  <sheets>
    <sheet name="sheet 1" sheetId="2" r:id="rId1"/>
  </sheets>
  <definedNames>
    <definedName name="_xlnm.Print_Area" localSheetId="0">'sheet 1'!$A$1:$G$62</definedName>
    <definedName name="TitleRowRegion1.A7.F11.1">'sheet 1'!$A$7</definedName>
    <definedName name="TitleRowRegion2.A13.F44.1">'sheet 1'!$A$13</definedName>
  </definedNames>
  <calcPr calcId="162913"/>
</workbook>
</file>

<file path=xl/calcChain.xml><?xml version="1.0" encoding="utf-8"?>
<calcChain xmlns="http://schemas.openxmlformats.org/spreadsheetml/2006/main">
  <c r="B62" i="2" l="1"/>
  <c r="D10" i="2" l="1"/>
  <c r="D45" i="2"/>
  <c r="B56" i="2" l="1"/>
  <c r="F39" i="2"/>
  <c r="F21" i="2" l="1"/>
  <c r="D9" i="2" l="1"/>
  <c r="B9" i="2" s="1"/>
  <c r="B45" i="2" l="1"/>
  <c r="B11" i="2" l="1"/>
  <c r="D11" i="2"/>
  <c r="F32" i="2" l="1"/>
  <c r="F43" i="2"/>
  <c r="F10" i="2"/>
  <c r="F31" i="2"/>
  <c r="F9" i="2"/>
  <c r="F44" i="2"/>
  <c r="F42" i="2"/>
  <c r="F17" i="2"/>
  <c r="F24" i="2"/>
  <c r="F38" i="2"/>
  <c r="F41" i="2"/>
  <c r="F40" i="2"/>
  <c r="F36" i="2"/>
  <c r="F35" i="2"/>
  <c r="F34" i="2"/>
  <c r="F37" i="2"/>
  <c r="F33" i="2"/>
  <c r="F30" i="2"/>
  <c r="F29" i="2"/>
  <c r="F28" i="2"/>
  <c r="F27" i="2"/>
  <c r="F26" i="2"/>
  <c r="F25" i="2"/>
  <c r="F23" i="2"/>
  <c r="F22" i="2"/>
  <c r="F20" i="2"/>
  <c r="F19" i="2"/>
  <c r="F18" i="2"/>
  <c r="F16" i="2"/>
  <c r="F15" i="2"/>
  <c r="F14" i="2"/>
  <c r="F45" i="2"/>
  <c r="F11" i="2"/>
  <c r="F8" i="2"/>
</calcChain>
</file>

<file path=xl/sharedStrings.xml><?xml version="1.0" encoding="utf-8"?>
<sst xmlns="http://schemas.openxmlformats.org/spreadsheetml/2006/main" count="97" uniqueCount="59">
  <si>
    <t>State Vehicle Depreciation</t>
  </si>
  <si>
    <t>State Vehicle Operation</t>
  </si>
  <si>
    <t>Out Of State Travel</t>
  </si>
  <si>
    <t xml:space="preserve">Other Supplies </t>
  </si>
  <si>
    <t xml:space="preserve">Printing &amp; Binding </t>
  </si>
  <si>
    <t xml:space="preserve">Food </t>
  </si>
  <si>
    <t xml:space="preserve">Postage </t>
  </si>
  <si>
    <t xml:space="preserve">Outside Services </t>
  </si>
  <si>
    <t>Auditor Of State Reimbursement</t>
  </si>
  <si>
    <t>Reimbursements To Other Agencies</t>
  </si>
  <si>
    <t xml:space="preserve">Equipment-Non Inventory </t>
  </si>
  <si>
    <t xml:space="preserve">Aid To Individuals </t>
  </si>
  <si>
    <t xml:space="preserve"> </t>
  </si>
  <si>
    <t>Total Disposition of Resources</t>
  </si>
  <si>
    <t>Financial Status of General Revenue Funds</t>
  </si>
  <si>
    <t>Resources:</t>
  </si>
  <si>
    <t>Actual</t>
  </si>
  <si>
    <t>Budget</t>
  </si>
  <si>
    <t>%</t>
  </si>
  <si>
    <t>All Other</t>
  </si>
  <si>
    <t>Total Resources</t>
  </si>
  <si>
    <t>Disposition of Resources:</t>
  </si>
  <si>
    <t>State Appropriation</t>
  </si>
  <si>
    <t>Prof &amp; Scientific Services</t>
  </si>
  <si>
    <t>Personal Services</t>
  </si>
  <si>
    <t>Office Supplies</t>
  </si>
  <si>
    <t>In State Travel</t>
  </si>
  <si>
    <t>Communications</t>
  </si>
  <si>
    <t>Rentals</t>
  </si>
  <si>
    <t>IT Equipment &amp; Software</t>
  </si>
  <si>
    <t>Facility Maintenance Supplies</t>
  </si>
  <si>
    <t>Uniforms &amp; Related Items</t>
  </si>
  <si>
    <t>Outside Repairs/Service</t>
  </si>
  <si>
    <t>Utilities</t>
  </si>
  <si>
    <t>IT Outside Services</t>
  </si>
  <si>
    <t>Iowa Department for the Blind</t>
  </si>
  <si>
    <t>Other Obligations</t>
  </si>
  <si>
    <t>Advertising and Publicity</t>
  </si>
  <si>
    <t>Fees</t>
  </si>
  <si>
    <t xml:space="preserve">Direct Federal Support </t>
  </si>
  <si>
    <t>*</t>
  </si>
  <si>
    <t>* Denotes categories where we incurr significant costs in July following the fiscal year that get charged back.</t>
  </si>
  <si>
    <t xml:space="preserve">ITD Reimbursements </t>
  </si>
  <si>
    <t>Attorney General Reimbursement</t>
  </si>
  <si>
    <t>Equipment Maintenance Supplies</t>
  </si>
  <si>
    <t>Office Equipment</t>
  </si>
  <si>
    <t>Gifts and Bequest Activity</t>
  </si>
  <si>
    <t>Revenue:</t>
  </si>
  <si>
    <t>Interest</t>
  </si>
  <si>
    <t>Loan payments</t>
  </si>
  <si>
    <t>Donations</t>
  </si>
  <si>
    <t>Year-to-date</t>
  </si>
  <si>
    <t>FY 2019</t>
  </si>
  <si>
    <t>Gifts</t>
  </si>
  <si>
    <t>Loans granted</t>
  </si>
  <si>
    <t>54% of fiscal year elapsed</t>
  </si>
  <si>
    <t>Expenditures:  $21,389</t>
  </si>
  <si>
    <t>OB/IL/Transition plan authorizations</t>
  </si>
  <si>
    <t>Balance as of February 20, 2019:  $2,602,100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</si>
</sst>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mmmm\ d\,\ yyyy;@"/>
    <numFmt numFmtId="165" formatCode="_(* #,##0_);_(* \(#,##0\);_(* &quot;-&quot;??_);_(@_)"/>
    <numFmt numFmtId="166" formatCode="_(&quot;$&quot;* #,##0_);_(&quot;$&quot;* \(#,##0\);_(&quot;$&quot;* &quot;-&quot;??_);_(@_)"/>
  </numFmts>
  <fonts count="1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0"/>
      <name val="Arial"/>
      <family val="2"/>
    </font>
    <font>
      <sz val="12"/>
      <name val="Tahoma"/>
      <family val="2"/>
    </font>
    <font>
      <b/>
      <sz val="12"/>
      <name val="Tahoma"/>
      <family val="2"/>
    </font>
    <font>
      <sz val="10"/>
      <name val="Arial"/>
      <family val="2"/>
    </font>
    <font>
      <sz val="14"/>
      <name val="Arial"/>
      <family val="2"/>
    </font>
    <font>
      <u/>
      <sz val="14"/>
      <name val="Arial"/>
      <family val="2"/>
    </font>
    <font>
      <sz val="10"/>
      <name val="Arial"/>
      <family val="2"/>
    </font>
    <font>
      <sz val="14"/>
      <name val="Tahoma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43" fontId="5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38">
    <xf numFmtId="0" fontId="0" fillId="0" borderId="0" xfId="0"/>
    <xf numFmtId="0" fontId="7" fillId="0" borderId="0" xfId="0" applyFont="1" applyAlignment="1"/>
    <xf numFmtId="0" fontId="7" fillId="0" borderId="0" xfId="0" applyFont="1"/>
    <xf numFmtId="0" fontId="6" fillId="0" borderId="0" xfId="0" applyFont="1"/>
    <xf numFmtId="0" fontId="6" fillId="0" borderId="0" xfId="0" applyFont="1" applyAlignment="1"/>
    <xf numFmtId="3" fontId="6" fillId="0" borderId="0" xfId="0" applyNumberFormat="1" applyFont="1"/>
    <xf numFmtId="9" fontId="6" fillId="0" borderId="0" xfId="0" applyNumberFormat="1" applyFont="1"/>
    <xf numFmtId="165" fontId="6" fillId="0" borderId="0" xfId="1" applyNumberFormat="1" applyFont="1"/>
    <xf numFmtId="4" fontId="6" fillId="0" borderId="0" xfId="0" applyNumberFormat="1" applyFont="1"/>
    <xf numFmtId="165" fontId="6" fillId="0" borderId="0" xfId="0" applyNumberFormat="1" applyFont="1"/>
    <xf numFmtId="0" fontId="8" fillId="0" borderId="0" xfId="0" applyFont="1" applyAlignment="1"/>
    <xf numFmtId="0" fontId="9" fillId="0" borderId="0" xfId="0" applyFont="1"/>
    <xf numFmtId="3" fontId="9" fillId="0" borderId="0" xfId="0" applyNumberFormat="1" applyFont="1"/>
    <xf numFmtId="9" fontId="9" fillId="0" borderId="0" xfId="0" applyNumberFormat="1" applyFont="1"/>
    <xf numFmtId="0" fontId="10" fillId="0" borderId="0" xfId="0" applyFont="1"/>
    <xf numFmtId="3" fontId="10" fillId="0" borderId="0" xfId="0" applyNumberFormat="1" applyFont="1" applyAlignment="1">
      <alignment horizontal="center"/>
    </xf>
    <xf numFmtId="0" fontId="10" fillId="0" borderId="0" xfId="0" applyFont="1" applyAlignment="1">
      <alignment horizontal="center"/>
    </xf>
    <xf numFmtId="9" fontId="10" fillId="0" borderId="0" xfId="0" applyNumberFormat="1" applyFont="1" applyAlignment="1">
      <alignment horizontal="center"/>
    </xf>
    <xf numFmtId="0" fontId="9" fillId="0" borderId="0" xfId="0" applyFont="1" applyFill="1" applyBorder="1" applyAlignment="1">
      <alignment horizontal="left" vertical="center"/>
    </xf>
    <xf numFmtId="0" fontId="9" fillId="0" borderId="0" xfId="0" applyNumberFormat="1" applyFont="1" applyFill="1" applyBorder="1" applyAlignment="1">
      <alignment horizontal="left" vertical="center"/>
    </xf>
    <xf numFmtId="165" fontId="9" fillId="0" borderId="0" xfId="1" applyNumberFormat="1" applyFont="1"/>
    <xf numFmtId="0" fontId="6" fillId="0" borderId="0" xfId="0" quotePrefix="1" applyFont="1"/>
    <xf numFmtId="3" fontId="9" fillId="0" borderId="0" xfId="0" applyNumberFormat="1" applyFont="1"/>
    <xf numFmtId="0" fontId="9" fillId="0" borderId="0" xfId="0" applyFont="1" applyAlignment="1"/>
    <xf numFmtId="3" fontId="9" fillId="0" borderId="0" xfId="0" applyNumberFormat="1" applyFont="1"/>
    <xf numFmtId="3" fontId="9" fillId="0" borderId="0" xfId="0" applyNumberFormat="1" applyFont="1"/>
    <xf numFmtId="43" fontId="6" fillId="0" borderId="0" xfId="1" applyFont="1"/>
    <xf numFmtId="0" fontId="12" fillId="0" borderId="0" xfId="0" applyFont="1"/>
    <xf numFmtId="3" fontId="12" fillId="0" borderId="0" xfId="0" applyNumberFormat="1" applyFont="1"/>
    <xf numFmtId="9" fontId="12" fillId="0" borderId="0" xfId="0" applyNumberFormat="1" applyFont="1"/>
    <xf numFmtId="166" fontId="9" fillId="0" borderId="0" xfId="8" applyNumberFormat="1" applyFont="1"/>
    <xf numFmtId="166" fontId="9" fillId="0" borderId="1" xfId="8" applyNumberFormat="1" applyFont="1" applyBorder="1"/>
    <xf numFmtId="165" fontId="9" fillId="0" borderId="0" xfId="1" applyNumberFormat="1" applyFont="1" applyFill="1"/>
    <xf numFmtId="3" fontId="9" fillId="0" borderId="0" xfId="0" applyNumberFormat="1" applyFont="1" applyFill="1"/>
    <xf numFmtId="3" fontId="9" fillId="0" borderId="0" xfId="0" applyNumberFormat="1" applyFont="1"/>
    <xf numFmtId="3" fontId="9" fillId="0" borderId="0" xfId="0" applyNumberFormat="1" applyFont="1"/>
    <xf numFmtId="164" fontId="10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</cellXfs>
  <cellStyles count="11">
    <cellStyle name="Comma" xfId="1" builtinId="3"/>
    <cellStyle name="Comma 2" xfId="3"/>
    <cellStyle name="Comma 3" xfId="5"/>
    <cellStyle name="Comma 4" xfId="7"/>
    <cellStyle name="Comma 5" xfId="10"/>
    <cellStyle name="Currency" xfId="8" builtinId="4"/>
    <cellStyle name="Normal" xfId="0" builtinId="0"/>
    <cellStyle name="Normal 2" xfId="2"/>
    <cellStyle name="Normal 3" xfId="4"/>
    <cellStyle name="Normal 4" xfId="6"/>
    <cellStyle name="Normal 5" xfId="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663399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33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3"/>
  <sheetViews>
    <sheetView tabSelected="1" topLeftCell="A31" zoomScale="70" zoomScaleNormal="70" workbookViewId="0">
      <selection activeCell="A51" sqref="A51"/>
    </sheetView>
  </sheetViews>
  <sheetFormatPr defaultRowHeight="15" x14ac:dyDescent="0.2"/>
  <cols>
    <col min="1" max="1" width="45.140625" style="3" customWidth="1"/>
    <col min="2" max="2" width="19.5703125" style="5" bestFit="1" customWidth="1"/>
    <col min="3" max="3" width="3.7109375" style="3" customWidth="1"/>
    <col min="4" max="4" width="17.140625" style="5" bestFit="1" customWidth="1"/>
    <col min="5" max="5" width="3.7109375" style="3" customWidth="1"/>
    <col min="6" max="6" width="11.7109375" style="6" bestFit="1" customWidth="1"/>
    <col min="7" max="7" width="9.140625" style="3"/>
    <col min="8" max="8" width="18.28515625" style="3" bestFit="1" customWidth="1"/>
    <col min="9" max="9" width="13" style="3" bestFit="1" customWidth="1"/>
    <col min="10" max="10" width="11.7109375" style="3" bestFit="1" customWidth="1"/>
    <col min="11" max="16384" width="9.140625" style="3"/>
  </cols>
  <sheetData>
    <row r="1" spans="1:11" ht="18" x14ac:dyDescent="0.25">
      <c r="A1" s="37" t="s">
        <v>35</v>
      </c>
      <c r="B1" s="37"/>
      <c r="C1" s="37"/>
      <c r="D1" s="37"/>
      <c r="E1" s="37"/>
      <c r="F1" s="37"/>
      <c r="G1" s="1"/>
      <c r="H1" s="1"/>
      <c r="I1" s="1"/>
      <c r="J1" s="2"/>
    </row>
    <row r="2" spans="1:11" ht="18" x14ac:dyDescent="0.25">
      <c r="A2" s="37" t="s">
        <v>14</v>
      </c>
      <c r="B2" s="37"/>
      <c r="C2" s="37"/>
      <c r="D2" s="37"/>
      <c r="E2" s="37"/>
      <c r="F2" s="37"/>
      <c r="G2" s="4"/>
      <c r="H2" s="4"/>
      <c r="I2" s="4"/>
    </row>
    <row r="3" spans="1:11" ht="18" x14ac:dyDescent="0.25">
      <c r="A3" s="37" t="s">
        <v>52</v>
      </c>
      <c r="B3" s="37"/>
      <c r="C3" s="37"/>
      <c r="D3" s="37"/>
      <c r="E3" s="37"/>
      <c r="F3" s="37"/>
      <c r="G3" s="4"/>
      <c r="H3" s="4"/>
      <c r="I3" s="4"/>
    </row>
    <row r="4" spans="1:11" ht="18" x14ac:dyDescent="0.25">
      <c r="A4" s="37" t="s">
        <v>55</v>
      </c>
      <c r="B4" s="37"/>
      <c r="C4" s="37"/>
      <c r="D4" s="37"/>
      <c r="E4" s="37"/>
      <c r="F4" s="37"/>
      <c r="G4" s="4" t="s">
        <v>12</v>
      </c>
      <c r="H4" s="4" t="s">
        <v>12</v>
      </c>
      <c r="I4" s="4"/>
    </row>
    <row r="5" spans="1:11" ht="18" x14ac:dyDescent="0.25">
      <c r="A5" s="36">
        <v>43496</v>
      </c>
      <c r="B5" s="36"/>
      <c r="C5" s="36"/>
      <c r="D5" s="36"/>
      <c r="E5" s="36"/>
      <c r="F5" s="36"/>
      <c r="G5" s="4" t="s">
        <v>12</v>
      </c>
      <c r="H5" s="4"/>
      <c r="I5" s="4"/>
    </row>
    <row r="6" spans="1:11" ht="18" x14ac:dyDescent="0.25">
      <c r="A6" s="35" t="s">
        <v>12</v>
      </c>
      <c r="B6" s="35"/>
      <c r="C6" s="35"/>
      <c r="D6" s="35"/>
      <c r="E6" s="35"/>
      <c r="F6" s="35"/>
      <c r="H6" s="7"/>
    </row>
    <row r="7" spans="1:11" ht="18" x14ac:dyDescent="0.25">
      <c r="A7" s="14" t="s">
        <v>15</v>
      </c>
      <c r="B7" s="15" t="s">
        <v>16</v>
      </c>
      <c r="C7" s="16"/>
      <c r="D7" s="15" t="s">
        <v>17</v>
      </c>
      <c r="E7" s="16"/>
      <c r="F7" s="17" t="s">
        <v>18</v>
      </c>
      <c r="H7" s="7"/>
    </row>
    <row r="8" spans="1:11" ht="18" x14ac:dyDescent="0.25">
      <c r="A8" s="18" t="s">
        <v>39</v>
      </c>
      <c r="B8" s="12">
        <v>2653055</v>
      </c>
      <c r="C8" s="11"/>
      <c r="D8" s="20">
        <v>5957500</v>
      </c>
      <c r="E8" s="11"/>
      <c r="F8" s="13">
        <f>B8/D8</f>
        <v>0.44533025597985731</v>
      </c>
      <c r="H8" s="7"/>
      <c r="I8" s="8"/>
      <c r="J8" s="26"/>
    </row>
    <row r="9" spans="1:11" ht="18" x14ac:dyDescent="0.25">
      <c r="A9" s="11" t="s">
        <v>22</v>
      </c>
      <c r="B9" s="12">
        <f>D9</f>
        <v>2167622</v>
      </c>
      <c r="C9" s="11"/>
      <c r="D9" s="20">
        <f>2187342-19720</f>
        <v>2167622</v>
      </c>
      <c r="E9" s="11"/>
      <c r="F9" s="13">
        <f>SUM(B9/D9)</f>
        <v>1</v>
      </c>
      <c r="H9" s="7"/>
      <c r="I9" s="5"/>
    </row>
    <row r="10" spans="1:11" ht="18" x14ac:dyDescent="0.25">
      <c r="A10" s="11" t="s">
        <v>19</v>
      </c>
      <c r="B10" s="12">
        <v>302147</v>
      </c>
      <c r="C10" s="11"/>
      <c r="D10" s="20">
        <f>1+812392+4306+40447+8051</f>
        <v>865197</v>
      </c>
      <c r="E10" s="11"/>
      <c r="F10" s="13">
        <f>SUM(B10/D10)</f>
        <v>0.34922335606804</v>
      </c>
      <c r="H10" s="7"/>
      <c r="I10" s="8"/>
      <c r="J10" s="9"/>
    </row>
    <row r="11" spans="1:11" ht="18" x14ac:dyDescent="0.25">
      <c r="A11" s="11" t="s">
        <v>20</v>
      </c>
      <c r="B11" s="22">
        <f>SUM(B8:B10)</f>
        <v>5122824</v>
      </c>
      <c r="C11" s="11"/>
      <c r="D11" s="12">
        <f>SUM(D8:D10)</f>
        <v>8990319</v>
      </c>
      <c r="E11" s="11"/>
      <c r="F11" s="13">
        <f>SUM(B11/D11)</f>
        <v>0.56981559831191753</v>
      </c>
      <c r="H11" s="7"/>
      <c r="I11" s="5" t="s">
        <v>12</v>
      </c>
      <c r="J11" s="9"/>
    </row>
    <row r="12" spans="1:11" ht="18" x14ac:dyDescent="0.25">
      <c r="A12" s="23"/>
      <c r="B12" s="23"/>
      <c r="C12" s="23"/>
      <c r="D12" s="23"/>
      <c r="E12" s="23"/>
      <c r="F12" s="23"/>
      <c r="H12" s="7"/>
      <c r="I12" s="5"/>
    </row>
    <row r="13" spans="1:11" ht="18" x14ac:dyDescent="0.25">
      <c r="A13" s="14" t="s">
        <v>21</v>
      </c>
      <c r="B13" s="15"/>
      <c r="C13" s="11"/>
      <c r="D13" s="15"/>
      <c r="E13" s="11"/>
      <c r="F13" s="17"/>
      <c r="H13" s="7"/>
      <c r="I13" s="5"/>
    </row>
    <row r="14" spans="1:11" ht="18" x14ac:dyDescent="0.25">
      <c r="A14" s="19" t="s">
        <v>24</v>
      </c>
      <c r="B14" s="20">
        <v>2966221.0300000003</v>
      </c>
      <c r="C14" s="11"/>
      <c r="D14" s="20">
        <v>5777624</v>
      </c>
      <c r="E14" s="11"/>
      <c r="F14" s="13">
        <f t="shared" ref="F14:F45" si="0">SUM(B14/D14)</f>
        <v>0.51339807332564391</v>
      </c>
      <c r="G14" s="21" t="s">
        <v>40</v>
      </c>
      <c r="H14" s="7"/>
      <c r="I14" s="5"/>
      <c r="J14" s="5" t="s">
        <v>12</v>
      </c>
      <c r="K14" s="3" t="s">
        <v>12</v>
      </c>
    </row>
    <row r="15" spans="1:11" ht="18" x14ac:dyDescent="0.25">
      <c r="A15" s="18" t="s">
        <v>26</v>
      </c>
      <c r="B15" s="20">
        <v>42375.830000000009</v>
      </c>
      <c r="C15" s="11"/>
      <c r="D15" s="20">
        <v>106943</v>
      </c>
      <c r="E15" s="11"/>
      <c r="F15" s="13">
        <f t="shared" si="0"/>
        <v>0.39624687917862794</v>
      </c>
      <c r="G15" s="3" t="s">
        <v>12</v>
      </c>
      <c r="H15" s="7"/>
      <c r="I15" s="5"/>
      <c r="J15" s="3" t="s">
        <v>12</v>
      </c>
    </row>
    <row r="16" spans="1:11" ht="18" x14ac:dyDescent="0.25">
      <c r="A16" s="18" t="s">
        <v>1</v>
      </c>
      <c r="B16" s="20">
        <v>21311.3</v>
      </c>
      <c r="C16" s="11"/>
      <c r="D16" s="20">
        <v>49189</v>
      </c>
      <c r="E16" s="11"/>
      <c r="F16" s="13">
        <f t="shared" si="0"/>
        <v>0.43325336965581734</v>
      </c>
      <c r="G16" s="21" t="s">
        <v>40</v>
      </c>
      <c r="H16" s="7"/>
      <c r="I16" s="5"/>
    </row>
    <row r="17" spans="1:11" ht="18" x14ac:dyDescent="0.25">
      <c r="A17" s="18" t="s">
        <v>0</v>
      </c>
      <c r="B17" s="20">
        <v>13468</v>
      </c>
      <c r="C17" s="11"/>
      <c r="D17" s="20">
        <v>28870</v>
      </c>
      <c r="E17" s="11"/>
      <c r="F17" s="13">
        <f>B17/D17</f>
        <v>0.46650502251472115</v>
      </c>
      <c r="G17" s="21" t="s">
        <v>40</v>
      </c>
      <c r="H17" s="7"/>
      <c r="I17" s="5"/>
    </row>
    <row r="18" spans="1:11" ht="18" x14ac:dyDescent="0.25">
      <c r="A18" s="18" t="s">
        <v>2</v>
      </c>
      <c r="B18" s="20">
        <v>28612.58</v>
      </c>
      <c r="C18" s="11"/>
      <c r="D18" s="20">
        <v>83801</v>
      </c>
      <c r="E18" s="11"/>
      <c r="F18" s="13">
        <f t="shared" si="0"/>
        <v>0.3414348277466856</v>
      </c>
      <c r="H18" s="7"/>
      <c r="I18" s="5"/>
    </row>
    <row r="19" spans="1:11" ht="18" x14ac:dyDescent="0.25">
      <c r="A19" s="18" t="s">
        <v>25</v>
      </c>
      <c r="B19" s="20">
        <v>13442.87</v>
      </c>
      <c r="C19" s="11"/>
      <c r="D19" s="20">
        <v>29262</v>
      </c>
      <c r="E19" s="11"/>
      <c r="F19" s="13">
        <f t="shared" si="0"/>
        <v>0.45939682865149345</v>
      </c>
      <c r="H19" s="7"/>
      <c r="I19" s="5"/>
    </row>
    <row r="20" spans="1:11" ht="18" x14ac:dyDescent="0.25">
      <c r="A20" s="18" t="s">
        <v>30</v>
      </c>
      <c r="B20" s="20">
        <v>6604.8499999999995</v>
      </c>
      <c r="C20" s="11"/>
      <c r="D20" s="20">
        <v>48930</v>
      </c>
      <c r="E20" s="11"/>
      <c r="F20" s="13">
        <f t="shared" si="0"/>
        <v>0.13498569384835479</v>
      </c>
      <c r="H20" s="7"/>
      <c r="I20" s="5"/>
    </row>
    <row r="21" spans="1:11" ht="18" x14ac:dyDescent="0.25">
      <c r="A21" s="18" t="s">
        <v>44</v>
      </c>
      <c r="B21" s="20">
        <v>789.41000000000008</v>
      </c>
      <c r="C21" s="11"/>
      <c r="D21" s="20">
        <v>500</v>
      </c>
      <c r="E21" s="11"/>
      <c r="F21" s="13">
        <f t="shared" si="0"/>
        <v>1.5788200000000001</v>
      </c>
      <c r="H21" s="7"/>
      <c r="I21" s="5"/>
    </row>
    <row r="22" spans="1:11" ht="18" x14ac:dyDescent="0.25">
      <c r="A22" s="18" t="s">
        <v>3</v>
      </c>
      <c r="B22" s="20">
        <v>1004.06</v>
      </c>
      <c r="C22" s="11"/>
      <c r="D22" s="20">
        <v>1565</v>
      </c>
      <c r="E22" s="11"/>
      <c r="F22" s="13">
        <f t="shared" si="0"/>
        <v>0.64157188498402551</v>
      </c>
      <c r="H22" s="7"/>
      <c r="I22" s="5"/>
    </row>
    <row r="23" spans="1:11" ht="18" x14ac:dyDescent="0.25">
      <c r="A23" s="18" t="s">
        <v>4</v>
      </c>
      <c r="B23" s="20">
        <v>1197</v>
      </c>
      <c r="C23" s="11"/>
      <c r="D23" s="20">
        <v>3860</v>
      </c>
      <c r="E23" s="11"/>
      <c r="F23" s="13">
        <f t="shared" si="0"/>
        <v>0.3101036269430052</v>
      </c>
      <c r="G23" s="4"/>
      <c r="H23" s="7"/>
      <c r="I23" s="10"/>
      <c r="J23" s="10"/>
      <c r="K23" s="10"/>
    </row>
    <row r="24" spans="1:11" ht="18" x14ac:dyDescent="0.25">
      <c r="A24" s="18" t="s">
        <v>5</v>
      </c>
      <c r="B24" s="20">
        <v>1806.13</v>
      </c>
      <c r="C24" s="11"/>
      <c r="D24" s="20">
        <v>9069</v>
      </c>
      <c r="E24" s="11"/>
      <c r="F24" s="13">
        <f t="shared" si="0"/>
        <v>0.19915426177086781</v>
      </c>
      <c r="H24" s="7"/>
      <c r="I24" s="5"/>
      <c r="J24" s="9" t="s">
        <v>12</v>
      </c>
    </row>
    <row r="25" spans="1:11" ht="18" x14ac:dyDescent="0.25">
      <c r="A25" s="18" t="s">
        <v>31</v>
      </c>
      <c r="B25" s="20">
        <v>593.34</v>
      </c>
      <c r="C25" s="11"/>
      <c r="D25" s="32">
        <v>1667</v>
      </c>
      <c r="E25" s="11"/>
      <c r="F25" s="13">
        <f t="shared" si="0"/>
        <v>0.35593281343731253</v>
      </c>
      <c r="H25" s="7"/>
      <c r="I25" s="5"/>
    </row>
    <row r="26" spans="1:11" ht="18" x14ac:dyDescent="0.25">
      <c r="A26" s="18" t="s">
        <v>6</v>
      </c>
      <c r="B26" s="20">
        <v>1473.13</v>
      </c>
      <c r="C26" s="11"/>
      <c r="D26" s="32">
        <v>5315</v>
      </c>
      <c r="E26" s="11"/>
      <c r="F26" s="13">
        <f t="shared" si="0"/>
        <v>0.27716462841015993</v>
      </c>
      <c r="G26" s="21"/>
      <c r="H26" s="7"/>
      <c r="I26" s="5"/>
    </row>
    <row r="27" spans="1:11" ht="18" x14ac:dyDescent="0.25">
      <c r="A27" s="18" t="s">
        <v>27</v>
      </c>
      <c r="B27" s="20">
        <v>35641.53</v>
      </c>
      <c r="C27" s="11"/>
      <c r="D27" s="32">
        <v>86953</v>
      </c>
      <c r="E27" s="11"/>
      <c r="F27" s="13">
        <f t="shared" si="0"/>
        <v>0.40989419571492647</v>
      </c>
      <c r="G27" s="21" t="s">
        <v>40</v>
      </c>
      <c r="H27" s="7"/>
      <c r="I27" s="5"/>
    </row>
    <row r="28" spans="1:11" ht="18" x14ac:dyDescent="0.25">
      <c r="A28" s="18" t="s">
        <v>28</v>
      </c>
      <c r="B28" s="20">
        <v>1391.5</v>
      </c>
      <c r="C28" s="11"/>
      <c r="D28" s="32">
        <v>8684</v>
      </c>
      <c r="E28" s="11"/>
      <c r="F28" s="13">
        <f t="shared" si="0"/>
        <v>0.16023721787194842</v>
      </c>
      <c r="H28" s="7"/>
      <c r="I28" s="8"/>
    </row>
    <row r="29" spans="1:11" ht="18" x14ac:dyDescent="0.25">
      <c r="A29" s="18" t="s">
        <v>33</v>
      </c>
      <c r="B29" s="20">
        <v>60718.65</v>
      </c>
      <c r="C29" s="11"/>
      <c r="D29" s="32">
        <v>140510</v>
      </c>
      <c r="E29" s="11"/>
      <c r="F29" s="13">
        <f t="shared" si="0"/>
        <v>0.43213045334851613</v>
      </c>
      <c r="G29" s="21" t="s">
        <v>40</v>
      </c>
      <c r="H29" s="7"/>
      <c r="I29" s="5"/>
    </row>
    <row r="30" spans="1:11" ht="18" x14ac:dyDescent="0.25">
      <c r="A30" s="18" t="s">
        <v>23</v>
      </c>
      <c r="B30" s="20">
        <v>1467.85</v>
      </c>
      <c r="C30" s="11"/>
      <c r="D30" s="32">
        <v>9612</v>
      </c>
      <c r="E30" s="11"/>
      <c r="F30" s="13">
        <f t="shared" si="0"/>
        <v>0.1527101539741989</v>
      </c>
      <c r="H30" s="7"/>
      <c r="I30" s="5"/>
      <c r="J30" s="9" t="s">
        <v>12</v>
      </c>
    </row>
    <row r="31" spans="1:11" ht="18" x14ac:dyDescent="0.25">
      <c r="A31" s="18" t="s">
        <v>7</v>
      </c>
      <c r="B31" s="20">
        <v>77286.31</v>
      </c>
      <c r="C31" s="11"/>
      <c r="D31" s="32">
        <v>141113</v>
      </c>
      <c r="E31" s="11"/>
      <c r="F31" s="13">
        <f t="shared" si="0"/>
        <v>0.54769092854662571</v>
      </c>
      <c r="G31" s="3" t="s">
        <v>12</v>
      </c>
      <c r="H31" s="7" t="s">
        <v>12</v>
      </c>
      <c r="I31" s="8"/>
    </row>
    <row r="32" spans="1:11" ht="18" x14ac:dyDescent="0.25">
      <c r="A32" s="18" t="s">
        <v>37</v>
      </c>
      <c r="B32" s="20">
        <v>0</v>
      </c>
      <c r="C32" s="11"/>
      <c r="D32" s="32">
        <v>303</v>
      </c>
      <c r="E32" s="11"/>
      <c r="F32" s="13">
        <f t="shared" si="0"/>
        <v>0</v>
      </c>
      <c r="H32" s="7"/>
      <c r="I32" s="8"/>
    </row>
    <row r="33" spans="1:12" ht="18" x14ac:dyDescent="0.25">
      <c r="A33" s="18" t="s">
        <v>32</v>
      </c>
      <c r="B33" s="20">
        <v>21611.95</v>
      </c>
      <c r="C33" s="11"/>
      <c r="D33" s="32">
        <v>64145</v>
      </c>
      <c r="E33" s="11"/>
      <c r="F33" s="13">
        <f t="shared" si="0"/>
        <v>0.33692337672460831</v>
      </c>
      <c r="G33" s="3" t="s">
        <v>12</v>
      </c>
      <c r="H33" s="7"/>
      <c r="I33" s="5"/>
      <c r="J33" s="5"/>
    </row>
    <row r="34" spans="1:12" ht="18" x14ac:dyDescent="0.25">
      <c r="A34" s="18" t="s">
        <v>9</v>
      </c>
      <c r="B34" s="20">
        <v>83620.039999999994</v>
      </c>
      <c r="C34" s="11"/>
      <c r="D34" s="32">
        <v>184024</v>
      </c>
      <c r="E34" s="11"/>
      <c r="F34" s="13">
        <f t="shared" si="0"/>
        <v>0.454397469895231</v>
      </c>
      <c r="G34" s="21" t="s">
        <v>40</v>
      </c>
      <c r="H34" s="7"/>
      <c r="I34" s="5"/>
    </row>
    <row r="35" spans="1:12" ht="18" x14ac:dyDescent="0.25">
      <c r="A35" s="18" t="s">
        <v>42</v>
      </c>
      <c r="B35" s="20">
        <v>18565.21</v>
      </c>
      <c r="C35" s="11"/>
      <c r="D35" s="32">
        <v>48087</v>
      </c>
      <c r="E35" s="11"/>
      <c r="F35" s="13">
        <f t="shared" si="0"/>
        <v>0.38607544658639548</v>
      </c>
      <c r="G35" s="21" t="s">
        <v>40</v>
      </c>
      <c r="H35" s="7"/>
      <c r="I35" s="5" t="s">
        <v>12</v>
      </c>
      <c r="J35" s="3" t="s">
        <v>12</v>
      </c>
      <c r="K35" s="9" t="s">
        <v>12</v>
      </c>
    </row>
    <row r="36" spans="1:12" ht="18" x14ac:dyDescent="0.25">
      <c r="A36" s="18" t="s">
        <v>34</v>
      </c>
      <c r="B36" s="20">
        <v>5415</v>
      </c>
      <c r="C36" s="11"/>
      <c r="D36" s="32">
        <v>9001</v>
      </c>
      <c r="E36" s="11"/>
      <c r="F36" s="13">
        <f t="shared" si="0"/>
        <v>0.60159982224197306</v>
      </c>
      <c r="H36" s="7"/>
      <c r="I36" s="5"/>
      <c r="J36" s="5"/>
    </row>
    <row r="37" spans="1:12" ht="18" x14ac:dyDescent="0.25">
      <c r="A37" s="18" t="s">
        <v>8</v>
      </c>
      <c r="B37" s="20">
        <v>0</v>
      </c>
      <c r="C37" s="11"/>
      <c r="D37" s="32">
        <v>11016</v>
      </c>
      <c r="E37" s="11"/>
      <c r="F37" s="13">
        <f>SUM(B37/D37)</f>
        <v>0</v>
      </c>
      <c r="H37" s="7"/>
      <c r="I37" s="5"/>
    </row>
    <row r="38" spans="1:12" ht="18" x14ac:dyDescent="0.25">
      <c r="A38" s="18" t="s">
        <v>43</v>
      </c>
      <c r="B38" s="20">
        <v>16264</v>
      </c>
      <c r="C38" s="11"/>
      <c r="D38" s="33">
        <v>30304</v>
      </c>
      <c r="E38" s="11"/>
      <c r="F38" s="13">
        <f>SUM(B38/D38)</f>
        <v>0.53669482576557548</v>
      </c>
      <c r="G38" s="3" t="s">
        <v>12</v>
      </c>
      <c r="H38" s="7"/>
      <c r="I38" s="5"/>
    </row>
    <row r="39" spans="1:12" ht="18" x14ac:dyDescent="0.25">
      <c r="A39" s="18" t="s">
        <v>45</v>
      </c>
      <c r="B39" s="20">
        <v>0</v>
      </c>
      <c r="C39" s="11"/>
      <c r="D39" s="33">
        <v>19000</v>
      </c>
      <c r="E39" s="11"/>
      <c r="F39" s="13">
        <f>SUM(B39/D39)</f>
        <v>0</v>
      </c>
      <c r="H39" s="7"/>
      <c r="I39" s="5"/>
    </row>
    <row r="40" spans="1:12" ht="18" x14ac:dyDescent="0.25">
      <c r="A40" s="18" t="s">
        <v>10</v>
      </c>
      <c r="B40" s="20">
        <v>5898.9400000000005</v>
      </c>
      <c r="C40" s="11"/>
      <c r="D40" s="33">
        <v>83827</v>
      </c>
      <c r="E40" s="11"/>
      <c r="F40" s="13">
        <f t="shared" si="0"/>
        <v>7.0370405716535245E-2</v>
      </c>
      <c r="G40" s="3" t="s">
        <v>12</v>
      </c>
      <c r="H40" s="7"/>
      <c r="I40" s="5"/>
      <c r="J40" s="5"/>
      <c r="K40" s="3" t="s">
        <v>12</v>
      </c>
      <c r="L40" s="5" t="s">
        <v>12</v>
      </c>
    </row>
    <row r="41" spans="1:12" ht="18" x14ac:dyDescent="0.25">
      <c r="A41" s="18" t="s">
        <v>29</v>
      </c>
      <c r="B41" s="20">
        <v>35769.540000000008</v>
      </c>
      <c r="C41" s="11"/>
      <c r="D41" s="33">
        <v>364888</v>
      </c>
      <c r="E41" s="11"/>
      <c r="F41" s="13">
        <f t="shared" si="0"/>
        <v>9.8028819802240708E-2</v>
      </c>
      <c r="G41" s="3" t="s">
        <v>12</v>
      </c>
      <c r="H41" s="7"/>
      <c r="I41" s="5"/>
      <c r="J41" s="5"/>
    </row>
    <row r="42" spans="1:12" ht="18" x14ac:dyDescent="0.25">
      <c r="A42" s="18" t="s">
        <v>36</v>
      </c>
      <c r="B42" s="20">
        <v>153.22000000000463</v>
      </c>
      <c r="C42" s="11"/>
      <c r="D42" s="33">
        <v>16014</v>
      </c>
      <c r="E42" s="11"/>
      <c r="F42" s="13">
        <f t="shared" si="0"/>
        <v>9.5678781066569647E-3</v>
      </c>
      <c r="H42" s="7"/>
      <c r="I42" s="5"/>
    </row>
    <row r="43" spans="1:12" ht="18" x14ac:dyDescent="0.25">
      <c r="A43" s="18" t="s">
        <v>38</v>
      </c>
      <c r="B43" s="20">
        <v>0</v>
      </c>
      <c r="C43" s="11"/>
      <c r="D43" s="33">
        <v>364</v>
      </c>
      <c r="E43" s="11"/>
      <c r="F43" s="13">
        <f t="shared" si="0"/>
        <v>0</v>
      </c>
      <c r="H43" s="7"/>
      <c r="I43" s="5"/>
    </row>
    <row r="44" spans="1:12" ht="18" x14ac:dyDescent="0.25">
      <c r="A44" s="18" t="s">
        <v>11</v>
      </c>
      <c r="B44" s="20">
        <v>620024.03</v>
      </c>
      <c r="C44" s="11"/>
      <c r="D44" s="33">
        <v>1623879</v>
      </c>
      <c r="E44" s="11"/>
      <c r="F44" s="13">
        <f t="shared" si="0"/>
        <v>0.38181664397408921</v>
      </c>
      <c r="G44" s="21" t="s">
        <v>40</v>
      </c>
      <c r="H44" s="7" t="s">
        <v>12</v>
      </c>
      <c r="I44" s="5"/>
    </row>
    <row r="45" spans="1:12" ht="18" x14ac:dyDescent="0.25">
      <c r="A45" s="18" t="s">
        <v>13</v>
      </c>
      <c r="B45" s="24">
        <f>SUM(B14:B44)</f>
        <v>4082727.3000000007</v>
      </c>
      <c r="C45" s="11"/>
      <c r="D45" s="22">
        <f>SUM(D14:D44)+2000</f>
        <v>8990319</v>
      </c>
      <c r="E45" s="11"/>
      <c r="F45" s="13">
        <f t="shared" si="0"/>
        <v>0.45412485363422594</v>
      </c>
      <c r="H45" s="7"/>
      <c r="I45" s="5"/>
    </row>
    <row r="46" spans="1:12" x14ac:dyDescent="0.2">
      <c r="H46" s="9"/>
    </row>
    <row r="47" spans="1:12" x14ac:dyDescent="0.2">
      <c r="A47" s="21" t="s">
        <v>41</v>
      </c>
      <c r="H47" s="5"/>
    </row>
    <row r="48" spans="1:12" x14ac:dyDescent="0.2">
      <c r="B48" s="5" t="s">
        <v>12</v>
      </c>
      <c r="C48" s="3" t="s">
        <v>12</v>
      </c>
      <c r="D48" s="5" t="s">
        <v>12</v>
      </c>
      <c r="H48" s="3" t="s">
        <v>12</v>
      </c>
    </row>
    <row r="49" spans="1:8" ht="18" x14ac:dyDescent="0.25">
      <c r="A49" s="11" t="s">
        <v>46</v>
      </c>
      <c r="B49" s="25" t="s">
        <v>12</v>
      </c>
      <c r="C49" s="11"/>
      <c r="D49" s="25"/>
      <c r="E49" s="11"/>
      <c r="F49" s="13" t="s">
        <v>12</v>
      </c>
      <c r="H49" s="9" t="s">
        <v>12</v>
      </c>
    </row>
    <row r="50" spans="1:8" ht="18" x14ac:dyDescent="0.25">
      <c r="A50" s="11" t="s">
        <v>58</v>
      </c>
      <c r="B50" s="34"/>
      <c r="C50" s="11"/>
      <c r="D50" s="34"/>
      <c r="E50" s="11"/>
      <c r="F50" s="13"/>
      <c r="H50" s="9"/>
    </row>
    <row r="51" spans="1:8" ht="18" x14ac:dyDescent="0.25">
      <c r="A51" s="11"/>
      <c r="B51" s="25"/>
      <c r="C51" s="11"/>
      <c r="D51" s="25"/>
      <c r="E51" s="11"/>
      <c r="F51" s="13"/>
    </row>
    <row r="52" spans="1:8" ht="18" x14ac:dyDescent="0.25">
      <c r="A52" s="11" t="s">
        <v>47</v>
      </c>
      <c r="B52" s="25" t="s">
        <v>51</v>
      </c>
      <c r="C52" s="11"/>
      <c r="D52" s="25" t="s">
        <v>12</v>
      </c>
      <c r="E52" s="11"/>
      <c r="F52" s="13"/>
    </row>
    <row r="53" spans="1:8" ht="18" x14ac:dyDescent="0.25">
      <c r="A53" s="11" t="s">
        <v>48</v>
      </c>
      <c r="B53" s="30">
        <v>19503</v>
      </c>
      <c r="C53" s="11"/>
      <c r="D53" s="25" t="s">
        <v>12</v>
      </c>
      <c r="E53" s="11"/>
      <c r="F53" s="13"/>
    </row>
    <row r="54" spans="1:8" ht="18" x14ac:dyDescent="0.25">
      <c r="A54" s="11" t="s">
        <v>49</v>
      </c>
      <c r="B54" s="30">
        <v>4656</v>
      </c>
      <c r="C54" s="11"/>
      <c r="D54" s="25"/>
      <c r="E54" s="11"/>
      <c r="F54" s="13"/>
    </row>
    <row r="55" spans="1:8" ht="18" x14ac:dyDescent="0.25">
      <c r="A55" s="11" t="s">
        <v>50</v>
      </c>
      <c r="B55" s="30">
        <v>5336</v>
      </c>
      <c r="C55" s="11"/>
      <c r="D55" s="25"/>
      <c r="E55" s="11"/>
      <c r="F55" s="13"/>
    </row>
    <row r="56" spans="1:8" ht="18" x14ac:dyDescent="0.25">
      <c r="A56" s="11"/>
      <c r="B56" s="31">
        <f>SUM(B53:B55)</f>
        <v>29495</v>
      </c>
      <c r="C56" s="11"/>
      <c r="D56" s="25"/>
      <c r="E56" s="11"/>
      <c r="F56" s="13"/>
    </row>
    <row r="57" spans="1:8" ht="18" x14ac:dyDescent="0.25">
      <c r="A57" s="11"/>
      <c r="B57" s="30"/>
      <c r="C57" s="11"/>
      <c r="D57" s="25"/>
      <c r="E57" s="11"/>
      <c r="F57" s="13"/>
    </row>
    <row r="58" spans="1:8" ht="18" x14ac:dyDescent="0.25">
      <c r="A58" s="11" t="s">
        <v>56</v>
      </c>
      <c r="B58" s="30"/>
      <c r="C58" s="11"/>
      <c r="D58" s="25"/>
      <c r="E58" s="11"/>
      <c r="F58" s="13"/>
    </row>
    <row r="59" spans="1:8" ht="18" x14ac:dyDescent="0.25">
      <c r="A59" s="11" t="s">
        <v>53</v>
      </c>
      <c r="B59" s="30">
        <v>9268.35</v>
      </c>
      <c r="C59" s="11"/>
      <c r="D59" s="25"/>
      <c r="E59" s="11"/>
      <c r="F59" s="13"/>
    </row>
    <row r="60" spans="1:8" ht="18" x14ac:dyDescent="0.25">
      <c r="A60" s="11" t="s">
        <v>54</v>
      </c>
      <c r="B60" s="30">
        <v>9742.86</v>
      </c>
      <c r="C60" s="11"/>
      <c r="D60" s="25"/>
      <c r="E60" s="11"/>
      <c r="F60" s="13"/>
    </row>
    <row r="61" spans="1:8" ht="18" x14ac:dyDescent="0.25">
      <c r="A61" s="11" t="s">
        <v>57</v>
      </c>
      <c r="B61" s="30">
        <v>2378</v>
      </c>
      <c r="C61" s="11"/>
      <c r="D61" s="25"/>
      <c r="E61" s="11"/>
      <c r="F61" s="13"/>
    </row>
    <row r="62" spans="1:8" ht="18" x14ac:dyDescent="0.25">
      <c r="A62" s="11"/>
      <c r="B62" s="31">
        <f>SUM(B59:B61)</f>
        <v>21389.21</v>
      </c>
      <c r="C62" s="11"/>
      <c r="D62" s="25"/>
      <c r="E62" s="11"/>
      <c r="F62" s="13"/>
    </row>
    <row r="63" spans="1:8" ht="18" x14ac:dyDescent="0.25">
      <c r="A63" s="27"/>
      <c r="B63" s="28"/>
      <c r="C63" s="27"/>
      <c r="D63" s="28"/>
      <c r="E63" s="27"/>
      <c r="F63" s="29"/>
    </row>
  </sheetData>
  <mergeCells count="6">
    <mergeCell ref="A6:F6"/>
    <mergeCell ref="A5:F5"/>
    <mergeCell ref="A1:F1"/>
    <mergeCell ref="A2:F2"/>
    <mergeCell ref="A3:F3"/>
    <mergeCell ref="A4:F4"/>
  </mergeCells>
  <phoneticPr fontId="0" type="noConversion"/>
  <printOptions horizontalCentered="1" verticalCentered="1"/>
  <pageMargins left="0.5" right="0.5" top="0.5" bottom="0.5" header="0.5" footer="0.5"/>
  <pageSetup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 1</vt:lpstr>
      <vt:lpstr>'sheet 1'!Print_Area</vt:lpstr>
      <vt:lpstr>TitleRowRegion1.A7.F11.1</vt:lpstr>
      <vt:lpstr>TitleRowRegion2.A13.F44.1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Bruce Snethen</dc:creator>
  <cp:lastModifiedBy>Andrew Pulford</cp:lastModifiedBy>
  <cp:lastPrinted>2018-11-19T14:33:40Z</cp:lastPrinted>
  <dcterms:created xsi:type="dcterms:W3CDTF">2009-09-10T16:14:10Z</dcterms:created>
  <dcterms:modified xsi:type="dcterms:W3CDTF">2019-02-20T22:58:13Z</dcterms:modified>
</cp:coreProperties>
</file>